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0965"/>
  </bookViews>
  <sheets>
    <sheet name="Лист1" sheetId="1" r:id="rId1"/>
  </sheets>
  <externalReferences>
    <externalReference r:id="rId2"/>
  </externalReferences>
  <definedNames>
    <definedName name="_xlnm.Print_Area" localSheetId="0">Лист1!$A$1:$I$164</definedName>
  </definedNames>
  <calcPr calcId="124519"/>
</workbook>
</file>

<file path=xl/calcChain.xml><?xml version="1.0" encoding="utf-8"?>
<calcChain xmlns="http://schemas.openxmlformats.org/spreadsheetml/2006/main">
  <c r="H132" i="1"/>
  <c r="D132" s="1"/>
  <c r="D130"/>
  <c r="F129"/>
  <c r="I120"/>
  <c r="H120"/>
  <c r="D120"/>
  <c r="I119"/>
  <c r="H119"/>
  <c r="E119"/>
  <c r="D119"/>
  <c r="D118"/>
  <c r="D117"/>
  <c r="D116"/>
  <c r="D115"/>
  <c r="D114"/>
  <c r="D113"/>
  <c r="D112"/>
  <c r="D111"/>
  <c r="D110"/>
  <c r="D109"/>
  <c r="I108"/>
  <c r="H108"/>
  <c r="F108"/>
  <c r="E108"/>
  <c r="D108" s="1"/>
  <c r="I104"/>
  <c r="H104"/>
  <c r="F104"/>
  <c r="E104"/>
  <c r="D104"/>
  <c r="D103"/>
  <c r="D102"/>
  <c r="D98"/>
  <c r="I97"/>
  <c r="H97"/>
  <c r="G97"/>
  <c r="E97"/>
  <c r="D97"/>
  <c r="H96"/>
  <c r="D96"/>
  <c r="I95"/>
  <c r="H95"/>
  <c r="G95"/>
  <c r="E95"/>
  <c r="D95" s="1"/>
  <c r="I94"/>
  <c r="H94"/>
  <c r="G94"/>
  <c r="E94"/>
  <c r="D94"/>
  <c r="D93"/>
  <c r="E92"/>
  <c r="D92" s="1"/>
  <c r="H91"/>
  <c r="D91" s="1"/>
  <c r="H90"/>
  <c r="D90" s="1"/>
  <c r="D89"/>
  <c r="H88"/>
  <c r="D88"/>
  <c r="H87"/>
  <c r="D87"/>
  <c r="H86"/>
  <c r="D86"/>
  <c r="I85"/>
  <c r="H85"/>
  <c r="E85"/>
  <c r="D85"/>
  <c r="H84"/>
  <c r="D84" s="1"/>
  <c r="D83"/>
  <c r="I82"/>
  <c r="H82"/>
  <c r="G82"/>
  <c r="F82"/>
  <c r="E82"/>
  <c r="D82"/>
  <c r="B42"/>
  <c r="B39"/>
  <c r="D129" l="1"/>
  <c r="H129"/>
</calcChain>
</file>

<file path=xl/sharedStrings.xml><?xml version="1.0" encoding="utf-8"?>
<sst xmlns="http://schemas.openxmlformats.org/spreadsheetml/2006/main" count="203" uniqueCount="144">
  <si>
    <t>Приложение  к Порядку</t>
  </si>
  <si>
    <t>составления и утверждения плана</t>
  </si>
  <si>
    <t>финансово-хозяйственной деятельности</t>
  </si>
  <si>
    <t>УТВЕРЖДАЮ</t>
  </si>
  <si>
    <t xml:space="preserve">Директор </t>
  </si>
  <si>
    <t>А.Д.Жолудев</t>
  </si>
  <si>
    <t>(подпись)                  (расшифровка подписи)</t>
  </si>
  <si>
    <t xml:space="preserve">План финансово-хозяйственной деятельности на 2016 год </t>
  </si>
  <si>
    <t>КОДЫ</t>
  </si>
  <si>
    <t>Дата</t>
  </si>
  <si>
    <t>по ОКПО</t>
  </si>
  <si>
    <t xml:space="preserve">Наименование учреждения:                          </t>
  </si>
  <si>
    <t>САУ лесного хозяйства ВО "Грязовецкий лесхоз"</t>
  </si>
  <si>
    <t xml:space="preserve">ИНН        </t>
  </si>
  <si>
    <t xml:space="preserve">КПП        </t>
  </si>
  <si>
    <t>Код по реестру участников бюджетного процесса, а также юридических лиц, не являющихся участниками бюджетного процесса</t>
  </si>
  <si>
    <t>по ОКЕИ</t>
  </si>
  <si>
    <t>Наименование органа, осуществляющего функции и полномочия учредителя</t>
  </si>
  <si>
    <t>Департамент лесного комплекса Вологодской области</t>
  </si>
  <si>
    <t xml:space="preserve">Адрес фактического местонахождения учреждения </t>
  </si>
  <si>
    <t>162000 Вологодская область, г. Грязовец, ул. Лесная дом 5</t>
  </si>
  <si>
    <t>1. Сведения о деятельности специализированного  автономного учреждения лесного хозяйства Вологодской области</t>
  </si>
  <si>
    <t>1.1. Цели деятельности учреждения:</t>
  </si>
  <si>
    <t>Выполнение работ по тушению лесных пожаров, осуществление отдельных мер пожарной безопасности в лесах, обеспечение и непосредственное осуществление рационального, непрерывного и неистощительного использования лесов, их охраны, защиты, воспроизводства, исходя из принципов устойчивого управления лесами и сохранения биологического разнообразия лесных экосистем, повышения экологического и ресурсного потенциала лесов, удовлетворения потребностей общества в лесных ресурсах на основе научно обоснованного многоцелевого лесопользования в интересах Российской Федерации и Вологодской области</t>
  </si>
  <si>
    <t xml:space="preserve">1.2. Виды деятельности учреждения, относящиеся к его основным видам деятельности в соответствии с уставом </t>
  </si>
  <si>
    <t>1.2.1. Осуществление на лесных участках, не предоставленных в постоянное пользование и в аренду, мер по предупреждению лесных пожаров</t>
  </si>
  <si>
    <t>1.2.2. Тушение лесных пожаров</t>
  </si>
  <si>
    <t>1.2.3. Осуществление в установленном порядке на лесных участках, находящихся в собственности Вологодской области отвода и таксации лесосек для заготовки древесины гражданами и юридическими лицами на основании договоров купли-продажи лесных насаждений</t>
  </si>
  <si>
    <t>1.2.4. Осуществление мероприятий по охране, защите, воспроизводству лесов в соответствии с частями 2 и 3 статьи 19 Лесного кодекса Российской Федерации</t>
  </si>
  <si>
    <t>1.3. Перечень услуг (работ), относящихся в соответствии с уставом (положением подразделения) к основным видам деятельности учреждения (подразделения), предоставление которых для физических и юридических лиц осуществляется за плату : НЕТ</t>
  </si>
  <si>
    <t>1.4. Общая балансовая стоимость недвижимого  имущества (на дату составления плана), руб.</t>
  </si>
  <si>
    <t>Всего</t>
  </si>
  <si>
    <t>в том числе</t>
  </si>
  <si>
    <t>закрепленного собственником на праве оперативного управления</t>
  </si>
  <si>
    <t>приобретенного учреждением за счет выделенных собственником имущества средств</t>
  </si>
  <si>
    <t>приобретенного учреждением за счет доходов</t>
  </si>
  <si>
    <t>1.5. Общая балансовая стоимость движимого имущества (на дату составления плана), руб.</t>
  </si>
  <si>
    <t>в т.ч. особо ценного движимого имущества</t>
  </si>
  <si>
    <t>Таблица 1</t>
  </si>
  <si>
    <t xml:space="preserve"> Показатели финансового состояния учреждения</t>
  </si>
  <si>
    <t>Наименование показателя</t>
  </si>
  <si>
    <t>Сумма, тыс. руб.</t>
  </si>
  <si>
    <t>Нефинасовые активы, всего:</t>
  </si>
  <si>
    <t>из них:</t>
  </si>
  <si>
    <t>Основные средства всего</t>
  </si>
  <si>
    <t>в т.ч. остаточная стоимость</t>
  </si>
  <si>
    <t>недвижимое имущество</t>
  </si>
  <si>
    <t>движимое имущество</t>
  </si>
  <si>
    <t>1735548,,59</t>
  </si>
  <si>
    <t>из него</t>
  </si>
  <si>
    <t xml:space="preserve"> особо ценное движимое имущество</t>
  </si>
  <si>
    <t>иное движимое имущество</t>
  </si>
  <si>
    <t>Финансовые активы, всего</t>
  </si>
  <si>
    <t>денежные средства учреждения, всего</t>
  </si>
  <si>
    <t xml:space="preserve">в том числе: </t>
  </si>
  <si>
    <t>денежные средства учреждения на счетах</t>
  </si>
  <si>
    <t>денежные средства учреждения, размещенные на депозиты  кредитной организации</t>
  </si>
  <si>
    <t>иные финансовые инструменты</t>
  </si>
  <si>
    <t>Дебиторская задолженность по доходам</t>
  </si>
  <si>
    <t>Дебиторская задолженность по расходам</t>
  </si>
  <si>
    <t>Обязательства, всего</t>
  </si>
  <si>
    <t xml:space="preserve"> Долговые обязательства (кредиты и займы)</t>
  </si>
  <si>
    <t xml:space="preserve">Кредиторская задолженность </t>
  </si>
  <si>
    <t>в том числе просроченная кредиторская задолженность</t>
  </si>
  <si>
    <t>Показатели по поступлениям и выплатам учреждения на 2016 год</t>
  </si>
  <si>
    <t>Таблица 2</t>
  </si>
  <si>
    <t>код строки</t>
  </si>
  <si>
    <t>код бюджетной классификации</t>
  </si>
  <si>
    <t>Объем финансового обеспечения, руб.(с точностью до двух знаков после запятой - 0,00)</t>
  </si>
  <si>
    <t>субсидия на финансовое обеспечение выполнения ГЗ</t>
  </si>
  <si>
    <t>субсидии, предоставляемые в соответствии с абзацем вторым п.1 ст.78.1 БК РФ</t>
  </si>
  <si>
    <t>субсидии на осуществление капитальных вложений</t>
  </si>
  <si>
    <t>поступления от оказания услуг (выполнения работ на платной основе и от приносящей доход деятельности</t>
  </si>
  <si>
    <t>всего</t>
  </si>
  <si>
    <t>из них гранты</t>
  </si>
  <si>
    <t>Поступления от доходов, всего:</t>
  </si>
  <si>
    <t>х</t>
  </si>
  <si>
    <t>в том числе:</t>
  </si>
  <si>
    <t>доходы от собственности</t>
  </si>
  <si>
    <t xml:space="preserve">доходы от оказания услуг, работ </t>
  </si>
  <si>
    <t>из них доходы от реализации древесины, заготовленной на основании государственного задания</t>
  </si>
  <si>
    <t>доходы от штрафов, пеней, иных сумм принудительного изъятия</t>
  </si>
  <si>
    <t>безвозмездные поступления от наднациональных организаций, правительств иностранных государств, международных финансовых организаций</t>
  </si>
  <si>
    <t>иные субсидии, предоставленные из бюджета</t>
  </si>
  <si>
    <t>прочие доходы</t>
  </si>
  <si>
    <t>доходы от операций с активами</t>
  </si>
  <si>
    <t>Выплаты по расходам, всего:</t>
  </si>
  <si>
    <t xml:space="preserve">в том числе на:  </t>
  </si>
  <si>
    <t>выплаты персоналу всего</t>
  </si>
  <si>
    <t xml:space="preserve"> из них оплата труда и начисления на выплаты по оплате труда</t>
  </si>
  <si>
    <t>социальные и иные выплаты населению</t>
  </si>
  <si>
    <t>уплату налогов, сборов и иных платежей, всего</t>
  </si>
  <si>
    <t>земельный налог</t>
  </si>
  <si>
    <t>налог на имущество</t>
  </si>
  <si>
    <t>транспортный налог</t>
  </si>
  <si>
    <t>безвозмездные перечисления организациям</t>
  </si>
  <si>
    <t>прочие расходы (кроме расходов на закупку товаров, работ, услуг)</t>
  </si>
  <si>
    <t>расходы на закупку товаров, работ, услуг, всего</t>
  </si>
  <si>
    <t>Поступление финансовых активов, всего:</t>
  </si>
  <si>
    <t>увеличение остатков средств</t>
  </si>
  <si>
    <t>прочие поступления</t>
  </si>
  <si>
    <t>Выбытие финансовых активов, всего</t>
  </si>
  <si>
    <t>уменьшение остатков средств</t>
  </si>
  <si>
    <t>прочие выбытия</t>
  </si>
  <si>
    <t>Остаток средств на начало года</t>
  </si>
  <si>
    <t>Остаток средств на конец года</t>
  </si>
  <si>
    <t>Таблица 2.1</t>
  </si>
  <si>
    <t>Показатели выплат по расходам на закупку товаров, работ, услуг учреждения (подразделения) на 2016 год</t>
  </si>
  <si>
    <t>Год начала закупки</t>
  </si>
  <si>
    <t>Сумма выплат по расходам на закупку товаров, работ и услуг, руб. ( с точностью до двух знаков после запятой)</t>
  </si>
  <si>
    <t>всего на закупки</t>
  </si>
  <si>
    <t>в соответствии с Федеральным законом от 5 апреля 2013 № 44-ФЗ "О контрактной системе в сфере закупок товаров, работ, услуг для обеспечения государственных и муниципальных нужд"</t>
  </si>
  <si>
    <t>в соответствии с Федеральным законом от 18 июля 2011 № 223-ФЗ "О закупке товаров, работ, услуг отдельными видами юридических лиц</t>
  </si>
  <si>
    <t>на 2016 год очередной финансовый год</t>
  </si>
  <si>
    <t>Выплаты по расходам на закупку товаров, работ, услуг всего:</t>
  </si>
  <si>
    <t>0001</t>
  </si>
  <si>
    <t>в том числе на оплату контрактов, заключенных до начала очередного финансового года</t>
  </si>
  <si>
    <t>1001</t>
  </si>
  <si>
    <t>на закупку товаров, работ, услуг по году начала закупки</t>
  </si>
  <si>
    <t>2001</t>
  </si>
  <si>
    <t>Таблица 3</t>
  </si>
  <si>
    <t>Сведения о средствах, поступающих во временное распоряжение учреждения (подразделения) на 2016 год</t>
  </si>
  <si>
    <t>Сумма (руб. с точностью до двух знаков после запятой - 0,00)</t>
  </si>
  <si>
    <t>010</t>
  </si>
  <si>
    <t>020</t>
  </si>
  <si>
    <t>Поступление</t>
  </si>
  <si>
    <t>030</t>
  </si>
  <si>
    <t>Выбытие</t>
  </si>
  <si>
    <t>040</t>
  </si>
  <si>
    <t>Таблица 4</t>
  </si>
  <si>
    <t>Справочная информация</t>
  </si>
  <si>
    <t>Сумма (тыс.руб.)</t>
  </si>
  <si>
    <t>Объем публичных обязательств, всего:</t>
  </si>
  <si>
    <t>Объем бюджетных инвестиций ( в части переданных полномочий государственного заказчика в соответствии с Бюджетным Кодексом Российской Федерации), всего:</t>
  </si>
  <si>
    <t>Объем средств, поступивших во временное распоряжение, всего:</t>
  </si>
  <si>
    <t>Директор САУ лесного хозяйства ВО "Грязовецкий лесхоз"</t>
  </si>
  <si>
    <t>А.Д. Жолудев</t>
  </si>
  <si>
    <t xml:space="preserve">Главный бухгалтер </t>
  </si>
  <si>
    <t xml:space="preserve">учреждения (филиала)                     </t>
  </si>
  <si>
    <t>А.В.Брагина</t>
  </si>
  <si>
    <t xml:space="preserve">                                            (подпись)               (расшифровка подписи)</t>
  </si>
  <si>
    <t>тел.</t>
  </si>
  <si>
    <t xml:space="preserve">"28" декабря          2015г.      </t>
  </si>
  <si>
    <t>"28"   декабря            2015   г.</t>
  </si>
</sst>
</file>

<file path=xl/styles.xml><?xml version="1.0" encoding="utf-8"?>
<styleSheet xmlns="http://schemas.openxmlformats.org/spreadsheetml/2006/main">
  <numFmts count="1">
    <numFmt numFmtId="164" formatCode="#,##0.0"/>
  </numFmts>
  <fonts count="7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</font>
    <font>
      <sz val="10"/>
      <name val="Courier New"/>
      <family val="3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14" fontId="2" fillId="0" borderId="2" xfId="0" applyNumberFormat="1" applyFont="1" applyBorder="1"/>
    <xf numFmtId="0" fontId="2" fillId="0" borderId="2" xfId="0" applyFont="1" applyBorder="1"/>
    <xf numFmtId="0" fontId="2" fillId="0" borderId="0" xfId="0" applyFont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 applyAlignment="1">
      <alignment horizontal="left" wrapText="1" inden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left" wrapText="1" indent="1"/>
    </xf>
    <xf numFmtId="4" fontId="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 indent="1"/>
    </xf>
    <xf numFmtId="0" fontId="2" fillId="0" borderId="0" xfId="0" applyFont="1" applyBorder="1" applyAlignment="1">
      <alignment horizontal="left" wrapText="1" inden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wrapText="1"/>
    </xf>
    <xf numFmtId="4" fontId="2" fillId="0" borderId="6" xfId="0" applyNumberFormat="1" applyFont="1" applyBorder="1" applyAlignment="1">
      <alignment horizontal="center" wrapText="1"/>
    </xf>
    <xf numFmtId="4" fontId="2" fillId="0" borderId="7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left" wrapText="1" inden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0" xfId="0" applyFont="1" applyBorder="1"/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3" fillId="0" borderId="6" xfId="0" applyFont="1" applyBorder="1" applyAlignment="1">
      <alignment horizontal="left" wrapText="1" indent="7"/>
    </xf>
    <xf numFmtId="0" fontId="3" fillId="0" borderId="9" xfId="0" applyFont="1" applyBorder="1" applyAlignment="1">
      <alignment horizontal="left" wrapText="1" indent="7"/>
    </xf>
    <xf numFmtId="0" fontId="3" fillId="0" borderId="7" xfId="0" applyFont="1" applyBorder="1" applyAlignment="1">
      <alignment horizontal="left" wrapText="1" indent="7"/>
    </xf>
    <xf numFmtId="4" fontId="1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left" wrapText="1" indent="5"/>
    </xf>
    <xf numFmtId="0" fontId="3" fillId="0" borderId="0" xfId="0" applyFont="1" applyAlignment="1">
      <alignment horizontal="left" indent="5"/>
    </xf>
    <xf numFmtId="0" fontId="3" fillId="0" borderId="6" xfId="0" applyFont="1" applyBorder="1" applyAlignment="1">
      <alignment horizontal="left" wrapText="1" indent="5"/>
    </xf>
    <xf numFmtId="0" fontId="3" fillId="0" borderId="9" xfId="0" applyFont="1" applyBorder="1" applyAlignment="1">
      <alignment horizontal="left" wrapText="1" indent="5"/>
    </xf>
    <xf numFmtId="0" fontId="3" fillId="0" borderId="7" xfId="0" applyFont="1" applyBorder="1" applyAlignment="1">
      <alignment horizontal="left" wrapText="1" indent="5"/>
    </xf>
    <xf numFmtId="0" fontId="3" fillId="0" borderId="2" xfId="0" applyFont="1" applyBorder="1" applyAlignment="1">
      <alignment horizontal="left" wrapText="1" indent="5"/>
    </xf>
    <xf numFmtId="0" fontId="3" fillId="0" borderId="6" xfId="0" applyFont="1" applyBorder="1" applyAlignment="1">
      <alignment horizontal="left" wrapText="1" indent="7"/>
    </xf>
    <xf numFmtId="0" fontId="3" fillId="0" borderId="6" xfId="0" applyFont="1" applyBorder="1" applyAlignment="1">
      <alignment horizontal="left" wrapText="1" indent="10"/>
    </xf>
    <xf numFmtId="0" fontId="3" fillId="0" borderId="6" xfId="0" applyFont="1" applyBorder="1" applyAlignment="1">
      <alignment horizontal="left" wrapText="1" indent="5"/>
    </xf>
    <xf numFmtId="0" fontId="3" fillId="0" borderId="9" xfId="0" applyFont="1" applyBorder="1" applyAlignment="1">
      <alignment horizontal="left" wrapText="1" indent="5"/>
    </xf>
    <xf numFmtId="0" fontId="3" fillId="0" borderId="7" xfId="0" applyFont="1" applyBorder="1" applyAlignment="1">
      <alignment horizontal="left" wrapText="1" indent="5"/>
    </xf>
    <xf numFmtId="0" fontId="3" fillId="0" borderId="6" xfId="0" applyFont="1" applyBorder="1" applyAlignment="1">
      <alignment horizontal="left" wrapText="1" indent="8"/>
    </xf>
    <xf numFmtId="0" fontId="3" fillId="0" borderId="6" xfId="0" applyFont="1" applyBorder="1" applyAlignment="1">
      <alignment horizontal="left" wrapText="1" indent="9"/>
    </xf>
    <xf numFmtId="0" fontId="3" fillId="0" borderId="9" xfId="0" applyFont="1" applyBorder="1" applyAlignment="1">
      <alignment horizontal="left" wrapText="1" indent="9"/>
    </xf>
    <xf numFmtId="0" fontId="3" fillId="0" borderId="7" xfId="0" applyFont="1" applyBorder="1" applyAlignment="1">
      <alignment horizontal="left" wrapText="1" indent="9"/>
    </xf>
    <xf numFmtId="0" fontId="3" fillId="0" borderId="6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4" fontId="1" fillId="0" borderId="2" xfId="0" applyNumberFormat="1" applyFont="1" applyBorder="1"/>
    <xf numFmtId="0" fontId="3" fillId="0" borderId="2" xfId="0" applyFont="1" applyBorder="1" applyAlignment="1">
      <alignment horizontal="left" wrapText="1" indent="2"/>
    </xf>
    <xf numFmtId="0" fontId="1" fillId="0" borderId="2" xfId="0" applyFont="1" applyBorder="1" applyAlignment="1">
      <alignment horizontal="left" wrapText="1" indent="4"/>
    </xf>
    <xf numFmtId="1" fontId="1" fillId="0" borderId="2" xfId="0" applyNumberFormat="1" applyFont="1" applyBorder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3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/>
    </xf>
    <xf numFmtId="4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 wrapText="1"/>
    </xf>
    <xf numFmtId="4" fontId="3" fillId="0" borderId="2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 wrapText="1"/>
    </xf>
    <xf numFmtId="4" fontId="3" fillId="0" borderId="6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4" fontId="3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 inden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0" fontId="4" fillId="0" borderId="0" xfId="0" applyFont="1" applyFill="1" applyProtection="1">
      <protection locked="0"/>
    </xf>
    <xf numFmtId="0" fontId="0" fillId="0" borderId="0" xfId="0" applyProtection="1"/>
    <xf numFmtId="164" fontId="4" fillId="0" borderId="0" xfId="0" applyNumberFormat="1" applyFont="1" applyFill="1" applyProtection="1"/>
    <xf numFmtId="4" fontId="4" fillId="0" borderId="0" xfId="0" applyNumberFormat="1" applyFont="1" applyFill="1" applyProtection="1"/>
    <xf numFmtId="4" fontId="4" fillId="0" borderId="0" xfId="0" applyNumberFormat="1" applyFont="1" applyProtection="1"/>
    <xf numFmtId="4" fontId="0" fillId="0" borderId="0" xfId="0" applyNumberFormat="1" applyProtection="1"/>
    <xf numFmtId="0" fontId="4" fillId="0" borderId="0" xfId="0" applyFont="1" applyProtection="1">
      <protection locked="0"/>
    </xf>
    <xf numFmtId="164" fontId="0" fillId="0" borderId="0" xfId="0" applyNumberFormat="1" applyProtection="1">
      <protection locked="0"/>
    </xf>
    <xf numFmtId="164" fontId="4" fillId="0" borderId="0" xfId="0" applyNumberFormat="1" applyFont="1" applyFill="1" applyProtection="1"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&#1055;&#1060;&#1061;&#1044;%202016/&#1055;&#1060;&#1061;&#1044;%20&#1057;&#1040;&#1059;%20&#1085;&#1072;%2001.01.2016/&#1043;&#1088;&#1103;&#1079;&#1086;&#1074;&#1077;&#1094;%202016_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ФХД"/>
      <sheetName val="Расходы"/>
      <sheetName val="Выручка"/>
      <sheetName val="расчет трудозатрат"/>
      <sheetName val="расчет амортизации"/>
      <sheetName val="расшифровка"/>
      <sheetName val="Труд"/>
      <sheetName val="ГЗ"/>
      <sheetName val="Смета задание"/>
      <sheetName val="капвлож"/>
      <sheetName val="иные"/>
      <sheetName val="ВБ 1"/>
      <sheetName val="ВБ 2"/>
      <sheetName val="ВБ 3"/>
      <sheetName val="ВБ 4"/>
      <sheetName val="Конс."/>
      <sheetName val="Приб"/>
    </sheetNames>
    <sheetDataSet>
      <sheetData sheetId="0"/>
      <sheetData sheetId="1"/>
      <sheetData sheetId="2">
        <row r="7">
          <cell r="R7">
            <v>0</v>
          </cell>
        </row>
        <row r="77">
          <cell r="R77">
            <v>0</v>
          </cell>
        </row>
        <row r="78">
          <cell r="R78">
            <v>0</v>
          </cell>
        </row>
        <row r="79">
          <cell r="R79">
            <v>0</v>
          </cell>
        </row>
        <row r="82">
          <cell r="R8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0">
          <cell r="D10">
            <v>53094600</v>
          </cell>
        </row>
        <row r="11">
          <cell r="D11">
            <v>-1279635</v>
          </cell>
        </row>
      </sheetData>
      <sheetData sheetId="12"/>
      <sheetData sheetId="13"/>
      <sheetData sheetId="14"/>
      <sheetData sheetId="15">
        <row r="8">
          <cell r="F8">
            <v>0</v>
          </cell>
          <cell r="G8">
            <v>5500000</v>
          </cell>
          <cell r="J8">
            <v>0</v>
          </cell>
        </row>
        <row r="9">
          <cell r="F9">
            <v>1678300</v>
          </cell>
          <cell r="H9">
            <v>57146965</v>
          </cell>
        </row>
        <row r="11">
          <cell r="J11">
            <v>0</v>
          </cell>
        </row>
        <row r="14">
          <cell r="D14">
            <v>0</v>
          </cell>
          <cell r="F14">
            <v>613502</v>
          </cell>
          <cell r="G14">
            <v>15049288</v>
          </cell>
          <cell r="J14">
            <v>0</v>
          </cell>
        </row>
        <row r="15">
          <cell r="D15">
            <v>0</v>
          </cell>
          <cell r="F15">
            <v>471200</v>
          </cell>
          <cell r="G15">
            <v>11539683</v>
          </cell>
          <cell r="J15">
            <v>0</v>
          </cell>
        </row>
        <row r="17">
          <cell r="D17">
            <v>0</v>
          </cell>
          <cell r="F17">
            <v>142302</v>
          </cell>
          <cell r="G17">
            <v>3509605</v>
          </cell>
          <cell r="J17">
            <v>0</v>
          </cell>
        </row>
        <row r="18">
          <cell r="D18">
            <v>0</v>
          </cell>
          <cell r="F18">
            <v>128000</v>
          </cell>
          <cell r="G18">
            <v>30639900</v>
          </cell>
          <cell r="J18">
            <v>0</v>
          </cell>
        </row>
        <row r="19">
          <cell r="C19">
            <v>118000</v>
          </cell>
        </row>
        <row r="20">
          <cell r="C20">
            <v>65000</v>
          </cell>
        </row>
        <row r="21">
          <cell r="C21">
            <v>195000</v>
          </cell>
        </row>
        <row r="26">
          <cell r="C26">
            <v>204000</v>
          </cell>
        </row>
        <row r="27">
          <cell r="C27">
            <v>2750000</v>
          </cell>
        </row>
        <row r="28">
          <cell r="C28">
            <v>27435900</v>
          </cell>
        </row>
        <row r="29">
          <cell r="D29">
            <v>0</v>
          </cell>
          <cell r="F29">
            <v>0</v>
          </cell>
          <cell r="G29">
            <v>0</v>
          </cell>
          <cell r="J29">
            <v>0</v>
          </cell>
        </row>
        <row r="30">
          <cell r="D30">
            <v>0</v>
          </cell>
          <cell r="F30">
            <v>0</v>
          </cell>
          <cell r="G30">
            <v>0</v>
          </cell>
        </row>
        <row r="31">
          <cell r="D31">
            <v>0</v>
          </cell>
          <cell r="F31">
            <v>0</v>
          </cell>
          <cell r="G31">
            <v>85000</v>
          </cell>
          <cell r="J31">
            <v>0</v>
          </cell>
        </row>
        <row r="32">
          <cell r="D32">
            <v>0</v>
          </cell>
          <cell r="F32">
            <v>0</v>
          </cell>
          <cell r="G32">
            <v>85000</v>
          </cell>
          <cell r="J32">
            <v>0</v>
          </cell>
        </row>
        <row r="33">
          <cell r="D33">
            <v>0</v>
          </cell>
          <cell r="F33">
            <v>936798</v>
          </cell>
          <cell r="G33">
            <v>12447392</v>
          </cell>
          <cell r="J33">
            <v>0</v>
          </cell>
        </row>
        <row r="36">
          <cell r="C36">
            <v>5384190</v>
          </cell>
        </row>
        <row r="38">
          <cell r="G38">
            <v>4425385</v>
          </cell>
          <cell r="J38">
            <v>0</v>
          </cell>
        </row>
      </sheetData>
      <sheetData sheetId="16">
        <row r="30">
          <cell r="C30">
            <v>8000000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65"/>
  <sheetViews>
    <sheetView tabSelected="1" topLeftCell="A151" workbookViewId="0">
      <selection activeCell="C168" sqref="C168"/>
    </sheetView>
  </sheetViews>
  <sheetFormatPr defaultRowHeight="15.75"/>
  <cols>
    <col min="1" max="1" width="38.28515625" style="1" customWidth="1"/>
    <col min="2" max="2" width="19.85546875" style="2" customWidth="1"/>
    <col min="3" max="3" width="19.85546875" style="3" customWidth="1"/>
    <col min="4" max="8" width="19.85546875" style="4" customWidth="1"/>
    <col min="9" max="9" width="9.140625" style="3"/>
    <col min="10" max="16384" width="9.140625" style="4"/>
  </cols>
  <sheetData>
    <row r="1" spans="1:5">
      <c r="D1" s="4" t="s">
        <v>0</v>
      </c>
    </row>
    <row r="2" spans="1:5">
      <c r="D2" s="4" t="s">
        <v>1</v>
      </c>
    </row>
    <row r="3" spans="1:5">
      <c r="D3" s="4" t="s">
        <v>2</v>
      </c>
    </row>
    <row r="5" spans="1:5" ht="19.5">
      <c r="A5" s="5"/>
      <c r="B5" s="6"/>
      <c r="C5" s="7" t="s">
        <v>3</v>
      </c>
      <c r="D5" s="8"/>
      <c r="E5" s="8"/>
    </row>
    <row r="6" spans="1:5" ht="19.5">
      <c r="A6" s="5"/>
      <c r="B6" s="6"/>
      <c r="C6" s="7" t="s">
        <v>4</v>
      </c>
      <c r="D6" s="8"/>
      <c r="E6" s="8"/>
    </row>
    <row r="7" spans="1:5" ht="19.5">
      <c r="A7" s="5"/>
      <c r="B7" s="9"/>
      <c r="C7" s="7" t="s">
        <v>5</v>
      </c>
      <c r="D7" s="8"/>
      <c r="E7" s="8"/>
    </row>
    <row r="8" spans="1:5" ht="19.5">
      <c r="A8" s="5"/>
      <c r="B8" s="6"/>
      <c r="C8" s="7" t="s">
        <v>6</v>
      </c>
      <c r="D8" s="8"/>
      <c r="E8" s="8"/>
    </row>
    <row r="9" spans="1:5" ht="19.5">
      <c r="A9" s="5"/>
      <c r="B9" s="6"/>
      <c r="C9" s="7" t="s">
        <v>142</v>
      </c>
      <c r="D9" s="8"/>
      <c r="E9" s="8"/>
    </row>
    <row r="10" spans="1:5" ht="19.5">
      <c r="A10" s="5"/>
      <c r="B10" s="6"/>
      <c r="C10" s="7"/>
      <c r="D10" s="8"/>
      <c r="E10" s="8"/>
    </row>
    <row r="11" spans="1:5" ht="19.5">
      <c r="A11" s="10" t="s">
        <v>7</v>
      </c>
      <c r="B11" s="10"/>
      <c r="C11" s="10"/>
      <c r="D11" s="10"/>
      <c r="E11" s="8"/>
    </row>
    <row r="12" spans="1:5" ht="19.5">
      <c r="A12" s="6"/>
      <c r="B12" s="6"/>
      <c r="C12" s="6"/>
      <c r="D12" s="6"/>
      <c r="E12" s="8" t="s">
        <v>8</v>
      </c>
    </row>
    <row r="13" spans="1:5" ht="19.5">
      <c r="A13" s="6"/>
      <c r="B13" s="6"/>
      <c r="C13" s="6"/>
      <c r="D13" s="6" t="s">
        <v>9</v>
      </c>
      <c r="E13" s="11"/>
    </row>
    <row r="14" spans="1:5" ht="19.5">
      <c r="A14" s="6"/>
      <c r="B14" s="6"/>
      <c r="C14" s="6"/>
      <c r="D14" s="6"/>
      <c r="E14" s="12"/>
    </row>
    <row r="15" spans="1:5" ht="19.5">
      <c r="A15" s="6"/>
      <c r="B15" s="6"/>
      <c r="C15" s="6"/>
      <c r="D15" s="6"/>
      <c r="E15" s="12"/>
    </row>
    <row r="16" spans="1:5" ht="19.5">
      <c r="A16" s="6"/>
      <c r="B16" s="6"/>
      <c r="C16" s="6"/>
      <c r="D16" s="6" t="s">
        <v>10</v>
      </c>
      <c r="E16" s="12"/>
    </row>
    <row r="17" spans="1:256" ht="19.5">
      <c r="A17" s="5" t="s">
        <v>11</v>
      </c>
      <c r="B17" s="13" t="s">
        <v>12</v>
      </c>
      <c r="C17" s="13"/>
      <c r="D17" s="14"/>
      <c r="E17" s="12"/>
    </row>
    <row r="18" spans="1:256" ht="19.5">
      <c r="A18" s="5" t="s">
        <v>13</v>
      </c>
      <c r="B18" s="6">
        <v>3509001806</v>
      </c>
      <c r="C18" s="6"/>
      <c r="D18" s="6"/>
      <c r="E18" s="12"/>
    </row>
    <row r="19" spans="1:256" ht="19.5">
      <c r="A19" s="5" t="s">
        <v>14</v>
      </c>
      <c r="B19" s="6">
        <v>350901001</v>
      </c>
      <c r="C19" s="6"/>
      <c r="D19" s="6"/>
      <c r="E19" s="12"/>
    </row>
    <row r="20" spans="1:256" ht="97.5">
      <c r="A20" s="15" t="s">
        <v>15</v>
      </c>
      <c r="B20" s="6"/>
      <c r="C20" s="6"/>
      <c r="D20" s="6"/>
      <c r="E20" s="12"/>
    </row>
    <row r="21" spans="1:256" ht="19.5">
      <c r="A21" s="13"/>
      <c r="B21" s="13"/>
      <c r="C21" s="13"/>
      <c r="D21" s="6" t="s">
        <v>16</v>
      </c>
      <c r="E21" s="16"/>
    </row>
    <row r="22" spans="1:256" ht="19.5">
      <c r="A22" s="8"/>
      <c r="B22" s="7"/>
      <c r="C22" s="6"/>
      <c r="D22" s="6"/>
      <c r="E22" s="8"/>
    </row>
    <row r="23" spans="1:256" ht="58.5">
      <c r="A23" s="5" t="s">
        <v>17</v>
      </c>
      <c r="B23" s="6"/>
      <c r="C23" s="13" t="s">
        <v>18</v>
      </c>
      <c r="D23" s="13"/>
      <c r="E23" s="8"/>
    </row>
    <row r="24" spans="1:256" ht="58.5">
      <c r="A24" s="5" t="s">
        <v>19</v>
      </c>
      <c r="B24" s="6"/>
      <c r="C24" s="13" t="s">
        <v>20</v>
      </c>
      <c r="D24" s="13"/>
      <c r="E24" s="13"/>
      <c r="F24" s="13"/>
    </row>
    <row r="25" spans="1:256" ht="19.5">
      <c r="A25" s="8"/>
      <c r="B25" s="7"/>
      <c r="C25" s="7"/>
      <c r="D25" s="8"/>
      <c r="E25" s="8"/>
    </row>
    <row r="26" spans="1:256" s="17" customFormat="1" ht="19.5">
      <c r="A26" s="13" t="s">
        <v>21</v>
      </c>
      <c r="B26" s="13"/>
      <c r="C26" s="13"/>
      <c r="D26" s="13"/>
      <c r="E26" s="13"/>
      <c r="F26" s="13"/>
      <c r="G26" s="13"/>
      <c r="H26" s="13"/>
      <c r="I26" s="13"/>
    </row>
    <row r="27" spans="1:256">
      <c r="A27" s="4"/>
      <c r="B27" s="3"/>
    </row>
    <row r="28" spans="1:256" ht="19.5">
      <c r="A28" s="13" t="s">
        <v>22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  <c r="IU28" s="13"/>
      <c r="IV28" s="13"/>
    </row>
    <row r="29" spans="1:256" s="8" customFormat="1" ht="19.5">
      <c r="A29" s="13" t="s">
        <v>23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  <c r="IV29" s="13"/>
    </row>
    <row r="30" spans="1:256" s="8" customFormat="1" ht="19.5">
      <c r="A30" s="13" t="s">
        <v>24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  <c r="IU30" s="13"/>
      <c r="IV30" s="13"/>
    </row>
    <row r="31" spans="1:256" s="8" customFormat="1" ht="19.5">
      <c r="A31" s="13" t="s">
        <v>25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  <c r="IV31" s="13"/>
    </row>
    <row r="32" spans="1:256" s="8" customFormat="1" ht="19.5">
      <c r="A32" s="13" t="s">
        <v>26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  <c r="IU32" s="13"/>
      <c r="IV32" s="13"/>
    </row>
    <row r="33" spans="1:256" s="8" customFormat="1" ht="19.5">
      <c r="A33" s="13" t="s">
        <v>27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</row>
    <row r="34" spans="1:256" s="18" customFormat="1" ht="19.5">
      <c r="A34" s="13" t="s">
        <v>28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  <c r="IU34" s="13"/>
      <c r="IV34" s="13"/>
    </row>
    <row r="35" spans="1:256" s="8" customFormat="1" ht="19.5">
      <c r="A35" s="13" t="s">
        <v>29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  <c r="IU35" s="13"/>
      <c r="IV35" s="13"/>
    </row>
    <row r="36" spans="1:256" s="8" customFormat="1" ht="19.5">
      <c r="A36" s="19"/>
      <c r="B36" s="6"/>
      <c r="C36" s="19"/>
      <c r="D36" s="19"/>
      <c r="E36" s="19"/>
      <c r="F36" s="19"/>
      <c r="I36" s="7"/>
    </row>
    <row r="37" spans="1:256" s="8" customFormat="1" ht="19.5">
      <c r="A37" s="20" t="s">
        <v>30</v>
      </c>
      <c r="B37" s="20" t="s">
        <v>31</v>
      </c>
      <c r="C37" s="20" t="s">
        <v>32</v>
      </c>
      <c r="D37" s="20"/>
      <c r="E37" s="20"/>
      <c r="F37" s="20"/>
      <c r="G37" s="20"/>
      <c r="H37" s="20"/>
      <c r="I37" s="7"/>
    </row>
    <row r="38" spans="1:256" s="8" customFormat="1" ht="19.5">
      <c r="A38" s="20"/>
      <c r="B38" s="20"/>
      <c r="C38" s="21" t="s">
        <v>33</v>
      </c>
      <c r="D38" s="21"/>
      <c r="E38" s="21" t="s">
        <v>34</v>
      </c>
      <c r="F38" s="21"/>
      <c r="G38" s="21" t="s">
        <v>35</v>
      </c>
      <c r="H38" s="21"/>
      <c r="I38" s="7"/>
    </row>
    <row r="39" spans="1:256" s="8" customFormat="1" ht="19.5">
      <c r="A39" s="20"/>
      <c r="B39" s="22">
        <f>C39</f>
        <v>13334220.48</v>
      </c>
      <c r="C39" s="23">
        <v>13334220.48</v>
      </c>
      <c r="D39" s="23"/>
      <c r="E39" s="24"/>
      <c r="F39" s="24"/>
      <c r="G39" s="24"/>
      <c r="H39" s="24"/>
      <c r="I39" s="7"/>
    </row>
    <row r="40" spans="1:256" s="8" customFormat="1" ht="19.5">
      <c r="A40" s="25"/>
      <c r="B40" s="26"/>
      <c r="C40" s="26"/>
      <c r="D40" s="27"/>
      <c r="E40" s="28"/>
      <c r="F40" s="28"/>
      <c r="I40" s="7"/>
    </row>
    <row r="41" spans="1:256" s="8" customFormat="1" ht="19.5">
      <c r="A41" s="29" t="s">
        <v>36</v>
      </c>
      <c r="B41" s="30" t="s">
        <v>31</v>
      </c>
      <c r="C41" s="31" t="s">
        <v>37</v>
      </c>
      <c r="D41" s="32"/>
      <c r="E41" s="33"/>
      <c r="F41" s="34"/>
      <c r="I41" s="7"/>
    </row>
    <row r="42" spans="1:256" s="8" customFormat="1" ht="19.5">
      <c r="A42" s="29"/>
      <c r="B42" s="35">
        <f>C42</f>
        <v>2430964.5</v>
      </c>
      <c r="C42" s="36">
        <v>2430964.5</v>
      </c>
      <c r="D42" s="37"/>
      <c r="E42" s="38"/>
      <c r="F42" s="28"/>
      <c r="I42" s="7"/>
    </row>
    <row r="43" spans="1:256" s="8" customFormat="1" ht="19.5">
      <c r="A43" s="19"/>
      <c r="B43" s="6"/>
      <c r="C43" s="19"/>
      <c r="D43" s="19"/>
      <c r="E43" s="39" t="s">
        <v>38</v>
      </c>
      <c r="F43" s="19"/>
      <c r="I43" s="7"/>
    </row>
    <row r="44" spans="1:256" s="39" customFormat="1" ht="18.75">
      <c r="A44" s="40" t="s">
        <v>39</v>
      </c>
      <c r="B44" s="40"/>
      <c r="C44" s="40"/>
      <c r="D44" s="40"/>
      <c r="I44" s="41"/>
    </row>
    <row r="45" spans="1:256">
      <c r="D45" s="42"/>
      <c r="E45" s="42"/>
    </row>
    <row r="46" spans="1:256">
      <c r="A46" s="43" t="s">
        <v>40</v>
      </c>
      <c r="B46" s="43"/>
      <c r="C46" s="43"/>
      <c r="D46" s="44" t="s">
        <v>41</v>
      </c>
      <c r="E46" s="44"/>
    </row>
    <row r="47" spans="1:256" ht="18.75">
      <c r="A47" s="45" t="s">
        <v>42</v>
      </c>
      <c r="B47" s="46"/>
      <c r="C47" s="47"/>
      <c r="D47" s="48"/>
      <c r="E47" s="48"/>
    </row>
    <row r="48" spans="1:256" ht="18.75">
      <c r="A48" s="49" t="s">
        <v>43</v>
      </c>
      <c r="B48" s="49"/>
      <c r="C48" s="50"/>
      <c r="D48" s="48"/>
      <c r="E48" s="48"/>
    </row>
    <row r="49" spans="1:5" ht="18.75">
      <c r="A49" s="51" t="s">
        <v>44</v>
      </c>
      <c r="B49" s="52"/>
      <c r="C49" s="53"/>
      <c r="D49" s="48">
        <v>20103351.609999999</v>
      </c>
      <c r="E49" s="48"/>
    </row>
    <row r="50" spans="1:5" ht="37.5">
      <c r="A50" s="51" t="s">
        <v>45</v>
      </c>
      <c r="B50" s="52"/>
      <c r="C50" s="53"/>
      <c r="D50" s="48">
        <v>3869515.51</v>
      </c>
      <c r="E50" s="48"/>
    </row>
    <row r="51" spans="1:5" ht="18.75">
      <c r="A51" s="54" t="s">
        <v>43</v>
      </c>
      <c r="B51" s="54"/>
      <c r="C51" s="54"/>
      <c r="D51" s="48"/>
      <c r="E51" s="48"/>
    </row>
    <row r="52" spans="1:5" ht="37.5">
      <c r="A52" s="55" t="s">
        <v>46</v>
      </c>
      <c r="B52" s="52"/>
      <c r="C52" s="53"/>
      <c r="D52" s="48">
        <v>13334220.48</v>
      </c>
      <c r="E52" s="48"/>
    </row>
    <row r="53" spans="1:5" ht="37.5">
      <c r="A53" s="51" t="s">
        <v>45</v>
      </c>
      <c r="B53" s="52"/>
      <c r="C53" s="53"/>
      <c r="D53" s="48">
        <v>213396.92</v>
      </c>
      <c r="E53" s="48"/>
    </row>
    <row r="54" spans="1:5" ht="18.75">
      <c r="A54" s="55" t="s">
        <v>47</v>
      </c>
      <c r="B54" s="52"/>
      <c r="C54" s="53"/>
      <c r="D54" s="48">
        <v>6769131.1299999999</v>
      </c>
      <c r="E54" s="48"/>
    </row>
    <row r="55" spans="1:5" ht="37.5">
      <c r="A55" s="51" t="s">
        <v>45</v>
      </c>
      <c r="B55" s="52"/>
      <c r="C55" s="53"/>
      <c r="D55" s="48" t="s">
        <v>48</v>
      </c>
      <c r="E55" s="48"/>
    </row>
    <row r="56" spans="1:5" ht="18.75">
      <c r="A56" s="56" t="s">
        <v>49</v>
      </c>
      <c r="B56" s="52"/>
      <c r="C56" s="53"/>
      <c r="D56" s="48"/>
      <c r="E56" s="48"/>
    </row>
    <row r="57" spans="1:5" ht="37.5">
      <c r="A57" s="55" t="s">
        <v>50</v>
      </c>
      <c r="B57" s="52"/>
      <c r="C57" s="53"/>
      <c r="D57" s="48">
        <v>2430964.5</v>
      </c>
      <c r="E57" s="48"/>
    </row>
    <row r="58" spans="1:5" ht="37.5">
      <c r="A58" s="51" t="s">
        <v>45</v>
      </c>
      <c r="B58" s="52"/>
      <c r="C58" s="53"/>
      <c r="D58" s="48"/>
      <c r="E58" s="48"/>
    </row>
    <row r="59" spans="1:5" ht="37.5">
      <c r="A59" s="55" t="s">
        <v>51</v>
      </c>
      <c r="B59" s="52"/>
      <c r="C59" s="53"/>
      <c r="D59" s="48">
        <v>4338166.63</v>
      </c>
      <c r="E59" s="48"/>
    </row>
    <row r="60" spans="1:5" ht="37.5">
      <c r="A60" s="51" t="s">
        <v>45</v>
      </c>
      <c r="B60" s="52"/>
      <c r="C60" s="53"/>
      <c r="D60" s="48">
        <v>1735548.59</v>
      </c>
      <c r="E60" s="48"/>
    </row>
    <row r="61" spans="1:5" ht="18.75">
      <c r="A61" s="45" t="s">
        <v>52</v>
      </c>
      <c r="B61" s="46"/>
      <c r="C61" s="47"/>
      <c r="D61" s="48">
        <v>10564394.460000001</v>
      </c>
      <c r="E61" s="48"/>
    </row>
    <row r="62" spans="1:5" ht="18.75">
      <c r="A62" s="57" t="s">
        <v>43</v>
      </c>
      <c r="B62" s="58"/>
      <c r="C62" s="59"/>
      <c r="D62" s="48"/>
      <c r="E62" s="48"/>
    </row>
    <row r="63" spans="1:5" ht="37.5">
      <c r="A63" s="55" t="s">
        <v>53</v>
      </c>
      <c r="B63" s="52"/>
      <c r="C63" s="53"/>
      <c r="D63" s="48">
        <v>6169028.0899999999</v>
      </c>
      <c r="E63" s="48"/>
    </row>
    <row r="64" spans="1:5" ht="18.75">
      <c r="A64" s="55" t="s">
        <v>54</v>
      </c>
      <c r="B64" s="52"/>
      <c r="C64" s="53"/>
      <c r="D64" s="48"/>
      <c r="E64" s="48"/>
    </row>
    <row r="65" spans="1:9" ht="37.5">
      <c r="A65" s="60" t="s">
        <v>55</v>
      </c>
      <c r="B65" s="52"/>
      <c r="C65" s="53"/>
      <c r="D65" s="48">
        <v>6169028.0899999999</v>
      </c>
      <c r="E65" s="48"/>
    </row>
    <row r="66" spans="1:9" ht="93.75">
      <c r="A66" s="60" t="s">
        <v>56</v>
      </c>
      <c r="B66" s="52"/>
      <c r="C66" s="53"/>
      <c r="D66" s="48"/>
      <c r="E66" s="48"/>
    </row>
    <row r="67" spans="1:9" ht="37.5">
      <c r="A67" s="60" t="s">
        <v>57</v>
      </c>
      <c r="B67" s="52"/>
      <c r="C67" s="53"/>
      <c r="D67" s="48"/>
      <c r="E67" s="48"/>
    </row>
    <row r="68" spans="1:9" ht="18.75">
      <c r="A68" s="57" t="s">
        <v>58</v>
      </c>
      <c r="B68" s="58"/>
      <c r="C68" s="59"/>
      <c r="D68" s="48">
        <v>6484167.9100000001</v>
      </c>
      <c r="E68" s="48"/>
    </row>
    <row r="69" spans="1:9" ht="18.75">
      <c r="A69" s="57" t="s">
        <v>59</v>
      </c>
      <c r="B69" s="58"/>
      <c r="C69" s="59"/>
      <c r="D69" s="48">
        <v>206667.32</v>
      </c>
      <c r="E69" s="48"/>
    </row>
    <row r="70" spans="1:9" ht="18.75">
      <c r="A70" s="45" t="s">
        <v>60</v>
      </c>
      <c r="B70" s="46"/>
      <c r="C70" s="47"/>
      <c r="D70" s="48">
        <v>2988374.1</v>
      </c>
      <c r="E70" s="48"/>
    </row>
    <row r="71" spans="1:9" ht="18.75">
      <c r="A71" s="57" t="s">
        <v>43</v>
      </c>
      <c r="B71" s="58"/>
      <c r="C71" s="59"/>
      <c r="D71" s="48"/>
      <c r="E71" s="48"/>
    </row>
    <row r="72" spans="1:9" ht="18.75">
      <c r="A72" s="45" t="s">
        <v>61</v>
      </c>
      <c r="B72" s="46"/>
      <c r="C72" s="47"/>
      <c r="D72" s="48"/>
      <c r="E72" s="48"/>
    </row>
    <row r="73" spans="1:9" ht="18.75">
      <c r="A73" s="45" t="s">
        <v>62</v>
      </c>
      <c r="B73" s="46"/>
      <c r="C73" s="47"/>
      <c r="D73" s="48">
        <v>1394253.85</v>
      </c>
      <c r="E73" s="48"/>
    </row>
    <row r="74" spans="1:9" ht="18.75">
      <c r="A74" s="61" t="s">
        <v>63</v>
      </c>
      <c r="B74" s="62"/>
      <c r="C74" s="63"/>
      <c r="D74" s="48"/>
      <c r="E74" s="48"/>
    </row>
    <row r="75" spans="1:9" ht="18.75">
      <c r="A75" s="64"/>
      <c r="B75" s="65"/>
      <c r="C75" s="66"/>
      <c r="D75" s="44"/>
      <c r="E75" s="44"/>
    </row>
    <row r="76" spans="1:9" ht="18.75">
      <c r="A76" s="40" t="s">
        <v>64</v>
      </c>
      <c r="B76" s="40"/>
      <c r="C76" s="40"/>
      <c r="D76" s="40"/>
      <c r="H76" s="4" t="s">
        <v>65</v>
      </c>
    </row>
    <row r="77" spans="1:9" ht="18.75">
      <c r="A77" s="21" t="s">
        <v>40</v>
      </c>
      <c r="B77" s="67" t="s">
        <v>66</v>
      </c>
      <c r="C77" s="21" t="s">
        <v>67</v>
      </c>
      <c r="D77" s="21" t="s">
        <v>68</v>
      </c>
      <c r="E77" s="21"/>
      <c r="F77" s="21"/>
      <c r="G77" s="21"/>
      <c r="H77" s="21"/>
      <c r="I77" s="21"/>
    </row>
    <row r="78" spans="1:9" ht="18.75">
      <c r="A78" s="21"/>
      <c r="B78" s="68"/>
      <c r="C78" s="21"/>
      <c r="D78" s="69" t="s">
        <v>31</v>
      </c>
      <c r="E78" s="21" t="s">
        <v>32</v>
      </c>
      <c r="F78" s="21"/>
      <c r="G78" s="21"/>
      <c r="H78" s="21"/>
      <c r="I78" s="70"/>
    </row>
    <row r="79" spans="1:9" ht="18.75">
      <c r="A79" s="21"/>
      <c r="B79" s="68"/>
      <c r="C79" s="21"/>
      <c r="D79" s="69"/>
      <c r="E79" s="21" t="s">
        <v>69</v>
      </c>
      <c r="F79" s="21" t="s">
        <v>70</v>
      </c>
      <c r="G79" s="21" t="s">
        <v>71</v>
      </c>
      <c r="H79" s="21" t="s">
        <v>72</v>
      </c>
      <c r="I79" s="21"/>
    </row>
    <row r="80" spans="1:9" s="74" customFormat="1" ht="78" customHeight="1">
      <c r="A80" s="21"/>
      <c r="B80" s="71"/>
      <c r="C80" s="21"/>
      <c r="D80" s="69"/>
      <c r="E80" s="21"/>
      <c r="F80" s="21"/>
      <c r="G80" s="21"/>
      <c r="H80" s="72" t="s">
        <v>73</v>
      </c>
      <c r="I80" s="73" t="s">
        <v>74</v>
      </c>
    </row>
    <row r="81" spans="1:9" s="74" customFormat="1" ht="18.75">
      <c r="A81" s="70">
        <v>1</v>
      </c>
      <c r="B81" s="75">
        <v>2</v>
      </c>
      <c r="C81" s="70">
        <v>3</v>
      </c>
      <c r="D81" s="76">
        <v>4</v>
      </c>
      <c r="E81" s="70">
        <v>5</v>
      </c>
      <c r="F81" s="70">
        <v>6</v>
      </c>
      <c r="G81" s="70">
        <v>7</v>
      </c>
      <c r="H81" s="70">
        <v>8</v>
      </c>
      <c r="I81" s="70">
        <v>9</v>
      </c>
    </row>
    <row r="82" spans="1:9" ht="37.5">
      <c r="A82" s="77" t="s">
        <v>75</v>
      </c>
      <c r="B82" s="78">
        <v>100</v>
      </c>
      <c r="C82" s="78" t="s">
        <v>76</v>
      </c>
      <c r="D82" s="79">
        <f>E82+F82+G82+H82</f>
        <v>58825265</v>
      </c>
      <c r="E82" s="80">
        <f>E85</f>
        <v>1678300</v>
      </c>
      <c r="F82" s="79">
        <f>F89</f>
        <v>0</v>
      </c>
      <c r="G82" s="81">
        <f>G89</f>
        <v>0</v>
      </c>
      <c r="H82" s="82">
        <f>H84+H85+H87+H88+H90+H91</f>
        <v>57146965</v>
      </c>
      <c r="I82" s="78">
        <f>I85</f>
        <v>0</v>
      </c>
    </row>
    <row r="83" spans="1:9" ht="18.75">
      <c r="A83" s="77" t="s">
        <v>77</v>
      </c>
      <c r="B83" s="78"/>
      <c r="C83" s="78"/>
      <c r="D83" s="79">
        <f>E83+F83+G83+H83</f>
        <v>0</v>
      </c>
      <c r="E83" s="80"/>
      <c r="F83" s="79"/>
      <c r="G83" s="81"/>
      <c r="H83" s="81"/>
      <c r="I83" s="78"/>
    </row>
    <row r="84" spans="1:9" ht="18.75">
      <c r="A84" s="83" t="s">
        <v>78</v>
      </c>
      <c r="B84" s="78">
        <v>110</v>
      </c>
      <c r="C84" s="78"/>
      <c r="D84" s="79">
        <f>H84</f>
        <v>0</v>
      </c>
      <c r="E84" s="80" t="s">
        <v>76</v>
      </c>
      <c r="F84" s="80" t="s">
        <v>76</v>
      </c>
      <c r="G84" s="80" t="s">
        <v>76</v>
      </c>
      <c r="H84" s="80">
        <f>[1]Выручка!J7-[1]Выручка!N7-[1]Выручка!R7</f>
        <v>0</v>
      </c>
      <c r="I84" s="80" t="s">
        <v>76</v>
      </c>
    </row>
    <row r="85" spans="1:9" ht="37.5">
      <c r="A85" s="83" t="s">
        <v>79</v>
      </c>
      <c r="B85" s="78">
        <v>120</v>
      </c>
      <c r="C85" s="78"/>
      <c r="D85" s="79">
        <f>E85+H85</f>
        <v>58825265</v>
      </c>
      <c r="E85" s="80">
        <f>[1]Конс.!F9</f>
        <v>1678300</v>
      </c>
      <c r="F85" s="79" t="s">
        <v>76</v>
      </c>
      <c r="G85" s="78" t="s">
        <v>76</v>
      </c>
      <c r="H85" s="82">
        <f>[1]Конс.!H9+I85</f>
        <v>57146965</v>
      </c>
      <c r="I85" s="80">
        <f>[1]Конс.!J11</f>
        <v>0</v>
      </c>
    </row>
    <row r="86" spans="1:9" ht="63.75">
      <c r="A86" s="84" t="s">
        <v>80</v>
      </c>
      <c r="B86" s="78">
        <v>121</v>
      </c>
      <c r="C86" s="78"/>
      <c r="D86" s="79">
        <f>H86</f>
        <v>51814965</v>
      </c>
      <c r="E86" s="80"/>
      <c r="F86" s="79"/>
      <c r="G86" s="78"/>
      <c r="H86" s="82">
        <f>'[1]ВБ 1'!D10+'[1]ВБ 1'!D11</f>
        <v>51814965</v>
      </c>
      <c r="I86" s="80"/>
    </row>
    <row r="87" spans="1:9" ht="56.25">
      <c r="A87" s="83" t="s">
        <v>81</v>
      </c>
      <c r="B87" s="78">
        <v>130</v>
      </c>
      <c r="C87" s="78"/>
      <c r="D87" s="79">
        <f>H87</f>
        <v>0</v>
      </c>
      <c r="E87" s="80" t="s">
        <v>76</v>
      </c>
      <c r="F87" s="79" t="s">
        <v>76</v>
      </c>
      <c r="G87" s="81" t="s">
        <v>76</v>
      </c>
      <c r="H87" s="85">
        <f>[1]Выручка!J77-[1]Выручка!N77-[1]Выручка!R77</f>
        <v>0</v>
      </c>
      <c r="I87" s="78" t="s">
        <v>76</v>
      </c>
    </row>
    <row r="88" spans="1:9" ht="112.5">
      <c r="A88" s="83" t="s">
        <v>82</v>
      </c>
      <c r="B88" s="78">
        <v>140</v>
      </c>
      <c r="C88" s="78"/>
      <c r="D88" s="79">
        <f>+H88</f>
        <v>0</v>
      </c>
      <c r="E88" s="80" t="s">
        <v>76</v>
      </c>
      <c r="F88" s="79" t="s">
        <v>76</v>
      </c>
      <c r="G88" s="81" t="s">
        <v>76</v>
      </c>
      <c r="H88" s="85">
        <f>[1]Выручка!J78-[1]Выручка!N78-[1]Выручка!R78</f>
        <v>0</v>
      </c>
      <c r="I88" s="78" t="s">
        <v>76</v>
      </c>
    </row>
    <row r="89" spans="1:9" ht="56.25">
      <c r="A89" s="83" t="s">
        <v>83</v>
      </c>
      <c r="B89" s="78">
        <v>150</v>
      </c>
      <c r="C89" s="78"/>
      <c r="D89" s="79">
        <f>F89+G89</f>
        <v>0</v>
      </c>
      <c r="E89" s="80" t="s">
        <v>76</v>
      </c>
      <c r="F89" s="79"/>
      <c r="G89" s="81"/>
      <c r="H89" s="81" t="s">
        <v>76</v>
      </c>
      <c r="I89" s="78" t="s">
        <v>76</v>
      </c>
    </row>
    <row r="90" spans="1:9" ht="18.75">
      <c r="A90" s="83" t="s">
        <v>84</v>
      </c>
      <c r="B90" s="78">
        <v>160</v>
      </c>
      <c r="C90" s="78"/>
      <c r="D90" s="79">
        <f>H90</f>
        <v>0</v>
      </c>
      <c r="E90" s="80" t="s">
        <v>76</v>
      </c>
      <c r="F90" s="79" t="s">
        <v>76</v>
      </c>
      <c r="G90" s="81" t="s">
        <v>76</v>
      </c>
      <c r="H90" s="85">
        <f>[1]Выручка!J82-[1]Выручка!N82-[1]Выручка!R82</f>
        <v>0</v>
      </c>
      <c r="I90" s="78" t="s">
        <v>76</v>
      </c>
    </row>
    <row r="91" spans="1:9" ht="37.5">
      <c r="A91" s="83" t="s">
        <v>85</v>
      </c>
      <c r="B91" s="78">
        <v>180</v>
      </c>
      <c r="C91" s="78"/>
      <c r="D91" s="79">
        <f>H91</f>
        <v>0</v>
      </c>
      <c r="E91" s="80" t="s">
        <v>76</v>
      </c>
      <c r="F91" s="79" t="s">
        <v>76</v>
      </c>
      <c r="G91" s="81" t="s">
        <v>76</v>
      </c>
      <c r="H91" s="85">
        <f>[1]Выручка!J79-[1]Выручка!N79-[1]Выручка!R79</f>
        <v>0</v>
      </c>
      <c r="I91" s="78" t="s">
        <v>76</v>
      </c>
    </row>
    <row r="92" spans="1:9" ht="18.75">
      <c r="A92" s="77" t="s">
        <v>86</v>
      </c>
      <c r="B92" s="86"/>
      <c r="C92" s="87"/>
      <c r="D92" s="79">
        <f>E92+F92+G92+H92</f>
        <v>1678300</v>
      </c>
      <c r="E92" s="80">
        <f>E94+E96+E97+E102+E104+E108</f>
        <v>1678300</v>
      </c>
      <c r="F92" s="79"/>
      <c r="G92" s="81"/>
      <c r="H92" s="81"/>
      <c r="I92" s="78"/>
    </row>
    <row r="93" spans="1:9" ht="18.75">
      <c r="A93" s="70" t="s">
        <v>87</v>
      </c>
      <c r="B93" s="70"/>
      <c r="C93" s="70"/>
      <c r="D93" s="79">
        <f>E93+F93+G93+H93</f>
        <v>0</v>
      </c>
      <c r="E93" s="80"/>
      <c r="F93" s="79"/>
      <c r="G93" s="81"/>
      <c r="H93" s="81"/>
      <c r="I93" s="78"/>
    </row>
    <row r="94" spans="1:9" ht="18.75">
      <c r="A94" s="88" t="s">
        <v>88</v>
      </c>
      <c r="B94" s="70">
        <v>210</v>
      </c>
      <c r="C94" s="70"/>
      <c r="D94" s="79">
        <f t="shared" ref="D94:D120" si="0">E94+F94+G94+H94</f>
        <v>15662790</v>
      </c>
      <c r="E94" s="80">
        <f>[1]Конс.!F14</f>
        <v>613502</v>
      </c>
      <c r="F94" s="79"/>
      <c r="G94" s="82">
        <f>[1]Конс.!D14</f>
        <v>0</v>
      </c>
      <c r="H94" s="82">
        <f>[1]Конс.!G14</f>
        <v>15049288</v>
      </c>
      <c r="I94" s="82">
        <f>[1]Конс.!J14</f>
        <v>0</v>
      </c>
    </row>
    <row r="95" spans="1:9" ht="56.25">
      <c r="A95" s="89" t="s">
        <v>89</v>
      </c>
      <c r="B95" s="70">
        <v>211</v>
      </c>
      <c r="C95" s="70"/>
      <c r="D95" s="79">
        <f t="shared" si="0"/>
        <v>15662790</v>
      </c>
      <c r="E95" s="80">
        <f>[1]Конс.!F15+[1]Конс.!F17</f>
        <v>613502</v>
      </c>
      <c r="F95" s="79"/>
      <c r="G95" s="82">
        <f>[1]Конс.!D15+[1]Конс.!D17</f>
        <v>0</v>
      </c>
      <c r="H95" s="82">
        <f>[1]Конс.!G15+[1]Конс.!G17</f>
        <v>15049288</v>
      </c>
      <c r="I95" s="82">
        <f>[1]Конс.!J15+[1]Конс.!J17</f>
        <v>0</v>
      </c>
    </row>
    <row r="96" spans="1:9" ht="37.5">
      <c r="A96" s="90" t="s">
        <v>90</v>
      </c>
      <c r="B96" s="70">
        <v>220</v>
      </c>
      <c r="C96" s="70"/>
      <c r="D96" s="79">
        <f t="shared" si="0"/>
        <v>0</v>
      </c>
      <c r="E96" s="80"/>
      <c r="F96" s="79"/>
      <c r="G96" s="81"/>
      <c r="H96" s="82">
        <f>[1]Конс.!G30</f>
        <v>0</v>
      </c>
      <c r="I96" s="81"/>
    </row>
    <row r="97" spans="1:9" ht="37.5">
      <c r="A97" s="90" t="s">
        <v>91</v>
      </c>
      <c r="B97" s="70">
        <v>230</v>
      </c>
      <c r="C97" s="70"/>
      <c r="D97" s="79">
        <f t="shared" si="0"/>
        <v>85000</v>
      </c>
      <c r="E97" s="80">
        <f>[1]Конс.!F32</f>
        <v>0</v>
      </c>
      <c r="F97" s="79"/>
      <c r="G97" s="82">
        <f>[1]Конс.!D32</f>
        <v>0</v>
      </c>
      <c r="H97" s="82">
        <f>[1]Конс.!G32</f>
        <v>85000</v>
      </c>
      <c r="I97" s="82">
        <f>[1]Конс.!J32</f>
        <v>0</v>
      </c>
    </row>
    <row r="98" spans="1:9" ht="18.75">
      <c r="A98" s="70" t="s">
        <v>43</v>
      </c>
      <c r="B98" s="70"/>
      <c r="C98" s="70"/>
      <c r="D98" s="79">
        <f t="shared" si="0"/>
        <v>0</v>
      </c>
      <c r="E98" s="80"/>
      <c r="F98" s="79"/>
      <c r="G98" s="81"/>
      <c r="H98" s="81"/>
      <c r="I98" s="81"/>
    </row>
    <row r="99" spans="1:9" ht="18.75">
      <c r="A99" s="70" t="s">
        <v>92</v>
      </c>
      <c r="B99" s="70"/>
      <c r="C99" s="70"/>
      <c r="D99" s="79"/>
      <c r="E99" s="80"/>
      <c r="F99" s="79"/>
      <c r="G99" s="81"/>
      <c r="H99" s="81"/>
      <c r="I99" s="81"/>
    </row>
    <row r="100" spans="1:9" ht="18.75">
      <c r="A100" s="70" t="s">
        <v>93</v>
      </c>
      <c r="B100" s="70"/>
      <c r="C100" s="70"/>
      <c r="D100" s="79"/>
      <c r="E100" s="80"/>
      <c r="F100" s="79"/>
      <c r="G100" s="81"/>
      <c r="H100" s="81"/>
      <c r="I100" s="81"/>
    </row>
    <row r="101" spans="1:9" ht="18.75">
      <c r="A101" s="70" t="s">
        <v>94</v>
      </c>
      <c r="B101" s="70"/>
      <c r="C101" s="70"/>
      <c r="D101" s="79">
        <v>70000</v>
      </c>
      <c r="E101" s="80"/>
      <c r="F101" s="79"/>
      <c r="G101" s="81"/>
      <c r="H101" s="81">
        <v>70000</v>
      </c>
      <c r="I101" s="81"/>
    </row>
    <row r="102" spans="1:9" ht="37.5">
      <c r="A102" s="90" t="s">
        <v>95</v>
      </c>
      <c r="B102" s="70">
        <v>240</v>
      </c>
      <c r="C102" s="70"/>
      <c r="D102" s="79">
        <f t="shared" si="0"/>
        <v>0</v>
      </c>
      <c r="E102" s="80"/>
      <c r="F102" s="79"/>
      <c r="G102" s="81"/>
      <c r="H102" s="81"/>
      <c r="I102" s="81"/>
    </row>
    <row r="103" spans="1:9" ht="18.75">
      <c r="A103" s="90"/>
      <c r="B103" s="70"/>
      <c r="C103" s="70"/>
      <c r="D103" s="79">
        <f t="shared" si="0"/>
        <v>0</v>
      </c>
      <c r="E103" s="80"/>
      <c r="F103" s="79"/>
      <c r="G103" s="81"/>
      <c r="H103" s="81"/>
      <c r="I103" s="81"/>
    </row>
    <row r="104" spans="1:9" ht="56.25">
      <c r="A104" s="90" t="s">
        <v>96</v>
      </c>
      <c r="B104" s="70">
        <v>250</v>
      </c>
      <c r="C104" s="70"/>
      <c r="D104" s="79">
        <f>E104+F104+G104+H104</f>
        <v>0</v>
      </c>
      <c r="E104" s="80">
        <f>[1]Конс.!F29+[1]Конс.!F30+[1]Конс.!F31-[1]Конс.!F32</f>
        <v>0</v>
      </c>
      <c r="F104" s="79">
        <f>[1]Конс.!D29+[1]Конс.!D30+[1]Конс.!D31-[1]Конс.!D32</f>
        <v>0</v>
      </c>
      <c r="G104" s="81"/>
      <c r="H104" s="82">
        <f>[1]Конс.!G29+[1]Конс.!G31-[1]Конс.!G32</f>
        <v>0</v>
      </c>
      <c r="I104" s="82">
        <f>[1]Конс.!J29+[1]Конс.!J31-[1]Конс.!J32</f>
        <v>0</v>
      </c>
    </row>
    <row r="105" spans="1:9" ht="18.75">
      <c r="A105" s="90"/>
      <c r="B105" s="70"/>
      <c r="C105" s="70"/>
      <c r="D105" s="79"/>
      <c r="E105" s="80"/>
      <c r="F105" s="79"/>
      <c r="G105" s="81"/>
      <c r="H105" s="82"/>
      <c r="I105" s="82"/>
    </row>
    <row r="106" spans="1:9" ht="18.75">
      <c r="A106" s="90"/>
      <c r="B106" s="70"/>
      <c r="C106" s="70"/>
      <c r="D106" s="79"/>
      <c r="E106" s="80"/>
      <c r="F106" s="79"/>
      <c r="G106" s="81"/>
      <c r="H106" s="82"/>
      <c r="I106" s="82"/>
    </row>
    <row r="107" spans="1:9" ht="18.75">
      <c r="A107" s="90"/>
      <c r="B107" s="70"/>
      <c r="C107" s="70"/>
      <c r="D107" s="79"/>
      <c r="E107" s="80"/>
      <c r="F107" s="79"/>
      <c r="G107" s="81"/>
      <c r="H107" s="82"/>
      <c r="I107" s="82"/>
    </row>
    <row r="108" spans="1:9" ht="37.5">
      <c r="A108" s="90" t="s">
        <v>97</v>
      </c>
      <c r="B108" s="70">
        <v>260</v>
      </c>
      <c r="C108" s="70" t="s">
        <v>76</v>
      </c>
      <c r="D108" s="79">
        <f t="shared" si="0"/>
        <v>44152090</v>
      </c>
      <c r="E108" s="80">
        <f>[1]Конс.!F18+[1]Конс.!F33</f>
        <v>1064798</v>
      </c>
      <c r="F108" s="79">
        <f>[1]Конс.!D18+[1]Конс.!D33</f>
        <v>0</v>
      </c>
      <c r="G108" s="81"/>
      <c r="H108" s="82">
        <f>[1]Конс.!G18+[1]Конс.!G33</f>
        <v>43087292</v>
      </c>
      <c r="I108" s="82">
        <f>[1]Конс.!J18+[1]Конс.!J33</f>
        <v>0</v>
      </c>
    </row>
    <row r="109" spans="1:9" ht="18.75">
      <c r="A109" s="90"/>
      <c r="B109" s="70"/>
      <c r="C109" s="70"/>
      <c r="D109" s="79">
        <f t="shared" si="0"/>
        <v>0</v>
      </c>
      <c r="E109" s="80"/>
      <c r="F109" s="79"/>
      <c r="G109" s="81"/>
      <c r="H109" s="81"/>
      <c r="I109" s="78"/>
    </row>
    <row r="110" spans="1:9" ht="18.75">
      <c r="A110" s="90"/>
      <c r="B110" s="70"/>
      <c r="C110" s="70"/>
      <c r="D110" s="79">
        <f t="shared" si="0"/>
        <v>0</v>
      </c>
      <c r="E110" s="80"/>
      <c r="F110" s="79"/>
      <c r="G110" s="81"/>
      <c r="H110" s="81"/>
      <c r="I110" s="78"/>
    </row>
    <row r="111" spans="1:9" ht="37.5">
      <c r="A111" s="91" t="s">
        <v>98</v>
      </c>
      <c r="B111" s="92">
        <v>300</v>
      </c>
      <c r="C111" s="92" t="s">
        <v>76</v>
      </c>
      <c r="D111" s="93">
        <f>E111+F111+G111+H111</f>
        <v>28392307.449999999</v>
      </c>
      <c r="E111" s="94">
        <v>3064979</v>
      </c>
      <c r="F111" s="93"/>
      <c r="G111" s="95"/>
      <c r="H111" s="95">
        <v>25327328.449999999</v>
      </c>
      <c r="I111" s="96"/>
    </row>
    <row r="112" spans="1:9" ht="18.75">
      <c r="A112" s="91" t="s">
        <v>43</v>
      </c>
      <c r="B112" s="92">
        <v>310</v>
      </c>
      <c r="C112" s="92"/>
      <c r="D112" s="93">
        <f t="shared" si="0"/>
        <v>0</v>
      </c>
      <c r="E112" s="94"/>
      <c r="F112" s="93"/>
      <c r="G112" s="95"/>
      <c r="H112" s="95"/>
      <c r="I112" s="96"/>
    </row>
    <row r="113" spans="1:9" ht="18.75">
      <c r="A113" s="91" t="s">
        <v>99</v>
      </c>
      <c r="B113" s="92"/>
      <c r="C113" s="92"/>
      <c r="D113" s="93">
        <f t="shared" si="0"/>
        <v>0</v>
      </c>
      <c r="E113" s="94"/>
      <c r="F113" s="93"/>
      <c r="G113" s="95"/>
      <c r="H113" s="95"/>
      <c r="I113" s="96"/>
    </row>
    <row r="114" spans="1:9" ht="18.75">
      <c r="A114" s="91" t="s">
        <v>100</v>
      </c>
      <c r="B114" s="92">
        <v>320</v>
      </c>
      <c r="C114" s="92"/>
      <c r="D114" s="93">
        <f t="shared" si="0"/>
        <v>0</v>
      </c>
      <c r="E114" s="94"/>
      <c r="F114" s="93"/>
      <c r="G114" s="95"/>
      <c r="H114" s="95"/>
      <c r="I114" s="96"/>
    </row>
    <row r="115" spans="1:9" ht="37.5">
      <c r="A115" s="91" t="s">
        <v>101</v>
      </c>
      <c r="B115" s="92">
        <v>400</v>
      </c>
      <c r="C115" s="92"/>
      <c r="D115" s="93">
        <f t="shared" si="0"/>
        <v>28083418.770000003</v>
      </c>
      <c r="E115" s="94">
        <v>2115988.2599999998</v>
      </c>
      <c r="F115" s="93"/>
      <c r="G115" s="95"/>
      <c r="H115" s="95">
        <v>25967430.510000002</v>
      </c>
      <c r="I115" s="96"/>
    </row>
    <row r="116" spans="1:9" ht="18.75">
      <c r="A116" s="91" t="s">
        <v>43</v>
      </c>
      <c r="B116" s="92"/>
      <c r="C116" s="92"/>
      <c r="D116" s="93">
        <f t="shared" si="0"/>
        <v>0</v>
      </c>
      <c r="E116" s="94"/>
      <c r="F116" s="93"/>
      <c r="G116" s="95"/>
      <c r="H116" s="95"/>
      <c r="I116" s="96"/>
    </row>
    <row r="117" spans="1:9" ht="18.75">
      <c r="A117" s="91" t="s">
        <v>102</v>
      </c>
      <c r="B117" s="92">
        <v>410</v>
      </c>
      <c r="C117" s="92"/>
      <c r="D117" s="93">
        <f t="shared" si="0"/>
        <v>0</v>
      </c>
      <c r="E117" s="94"/>
      <c r="F117" s="93"/>
      <c r="G117" s="95"/>
      <c r="H117" s="95"/>
      <c r="I117" s="96"/>
    </row>
    <row r="118" spans="1:9" ht="18.75">
      <c r="A118" s="91" t="s">
        <v>103</v>
      </c>
      <c r="B118" s="92">
        <v>420</v>
      </c>
      <c r="C118" s="92"/>
      <c r="D118" s="93">
        <f t="shared" si="0"/>
        <v>0</v>
      </c>
      <c r="E118" s="94"/>
      <c r="F118" s="93"/>
      <c r="G118" s="95"/>
      <c r="H118" s="95"/>
      <c r="I118" s="96"/>
    </row>
    <row r="119" spans="1:9" ht="37.5">
      <c r="A119" s="90" t="s">
        <v>104</v>
      </c>
      <c r="B119" s="70">
        <v>500</v>
      </c>
      <c r="C119" s="70" t="s">
        <v>76</v>
      </c>
      <c r="D119" s="79">
        <f t="shared" si="0"/>
        <v>5500000</v>
      </c>
      <c r="E119" s="80">
        <f>[1]Конс.!F8</f>
        <v>0</v>
      </c>
      <c r="F119" s="79"/>
      <c r="G119" s="81"/>
      <c r="H119" s="82">
        <f>[1]Конс.!G8</f>
        <v>5500000</v>
      </c>
      <c r="I119" s="82">
        <f>[1]Конс.!J8</f>
        <v>0</v>
      </c>
    </row>
    <row r="120" spans="1:9" ht="18.75">
      <c r="A120" s="90" t="s">
        <v>105</v>
      </c>
      <c r="B120" s="70">
        <v>600</v>
      </c>
      <c r="C120" s="70" t="s">
        <v>76</v>
      </c>
      <c r="D120" s="79">
        <f t="shared" si="0"/>
        <v>4425385</v>
      </c>
      <c r="E120" s="80"/>
      <c r="F120" s="79"/>
      <c r="G120" s="81"/>
      <c r="H120" s="82">
        <f>[1]Конс.!G38</f>
        <v>4425385</v>
      </c>
      <c r="I120" s="82">
        <f>[1]Конс.!J38</f>
        <v>0</v>
      </c>
    </row>
    <row r="121" spans="1:9" s="42" customFormat="1" ht="18.75">
      <c r="A121" s="97"/>
      <c r="B121" s="98"/>
      <c r="C121" s="99"/>
      <c r="D121" s="100"/>
      <c r="E121" s="101"/>
      <c r="F121" s="100"/>
      <c r="I121" s="98"/>
    </row>
    <row r="122" spans="1:9" s="42" customFormat="1" ht="18.75">
      <c r="A122" s="97"/>
      <c r="B122" s="98"/>
      <c r="C122" s="99"/>
      <c r="D122" s="100"/>
      <c r="E122" s="101"/>
      <c r="F122" s="100"/>
      <c r="H122" s="4" t="s">
        <v>106</v>
      </c>
      <c r="I122" s="98"/>
    </row>
    <row r="123" spans="1:9" s="42" customFormat="1" ht="18.75">
      <c r="A123" s="40" t="s">
        <v>107</v>
      </c>
      <c r="B123" s="40"/>
      <c r="C123" s="40"/>
      <c r="D123" s="40"/>
      <c r="E123" s="101"/>
      <c r="F123" s="100"/>
      <c r="H123" s="4"/>
      <c r="I123" s="98"/>
    </row>
    <row r="124" spans="1:9" s="42" customFormat="1" ht="18.75">
      <c r="A124" s="97"/>
      <c r="B124" s="98"/>
      <c r="C124" s="99"/>
      <c r="D124" s="100"/>
      <c r="E124" s="101"/>
      <c r="F124" s="100"/>
      <c r="H124" s="4"/>
      <c r="I124" s="98"/>
    </row>
    <row r="125" spans="1:9" s="42" customFormat="1" ht="42" customHeight="1">
      <c r="A125" s="21" t="s">
        <v>40</v>
      </c>
      <c r="B125" s="44" t="s">
        <v>66</v>
      </c>
      <c r="C125" s="21" t="s">
        <v>108</v>
      </c>
      <c r="D125" s="102" t="s">
        <v>109</v>
      </c>
      <c r="E125" s="102"/>
      <c r="F125" s="102"/>
      <c r="G125" s="102"/>
      <c r="H125" s="102"/>
      <c r="I125" s="102"/>
    </row>
    <row r="126" spans="1:9" ht="18.75">
      <c r="A126" s="21"/>
      <c r="B126" s="44"/>
      <c r="C126" s="21"/>
      <c r="D126" s="103" t="s">
        <v>110</v>
      </c>
      <c r="E126" s="103"/>
      <c r="F126" s="103" t="s">
        <v>32</v>
      </c>
      <c r="G126" s="103"/>
      <c r="H126" s="103"/>
      <c r="I126" s="103"/>
    </row>
    <row r="127" spans="1:9" ht="97.5" customHeight="1">
      <c r="A127" s="21"/>
      <c r="B127" s="44"/>
      <c r="C127" s="21"/>
      <c r="D127" s="103"/>
      <c r="E127" s="103"/>
      <c r="F127" s="104" t="s">
        <v>111</v>
      </c>
      <c r="G127" s="104"/>
      <c r="H127" s="102" t="s">
        <v>112</v>
      </c>
      <c r="I127" s="102"/>
    </row>
    <row r="128" spans="1:9" ht="18.75">
      <c r="A128" s="70"/>
      <c r="B128" s="78"/>
      <c r="C128" s="70"/>
      <c r="D128" s="105" t="s">
        <v>113</v>
      </c>
      <c r="E128" s="106"/>
      <c r="F128" s="105" t="s">
        <v>113</v>
      </c>
      <c r="G128" s="106"/>
      <c r="H128" s="105" t="s">
        <v>113</v>
      </c>
      <c r="I128" s="106"/>
    </row>
    <row r="129" spans="1:9" ht="56.25">
      <c r="A129" s="90" t="s">
        <v>114</v>
      </c>
      <c r="B129" s="107" t="s">
        <v>115</v>
      </c>
      <c r="C129" s="70" t="s">
        <v>76</v>
      </c>
      <c r="D129" s="103">
        <f>D130+D132</f>
        <v>44152090</v>
      </c>
      <c r="E129" s="103"/>
      <c r="F129" s="103">
        <f>F130+F132</f>
        <v>0</v>
      </c>
      <c r="G129" s="103"/>
      <c r="H129" s="103">
        <f>H130+H132</f>
        <v>44152090</v>
      </c>
      <c r="I129" s="103"/>
    </row>
    <row r="130" spans="1:9" ht="75">
      <c r="A130" s="90" t="s">
        <v>116</v>
      </c>
      <c r="B130" s="107" t="s">
        <v>117</v>
      </c>
      <c r="C130" s="70" t="s">
        <v>76</v>
      </c>
      <c r="D130" s="103">
        <f>F130+H130</f>
        <v>0</v>
      </c>
      <c r="E130" s="103"/>
      <c r="F130" s="103"/>
      <c r="G130" s="103"/>
      <c r="H130" s="108"/>
      <c r="I130" s="108"/>
    </row>
    <row r="131" spans="1:9" ht="18.75">
      <c r="A131" s="90"/>
      <c r="B131" s="107"/>
      <c r="C131" s="70"/>
      <c r="D131" s="103"/>
      <c r="E131" s="103"/>
      <c r="F131" s="103"/>
      <c r="G131" s="103"/>
      <c r="H131" s="108"/>
      <c r="I131" s="108"/>
    </row>
    <row r="132" spans="1:9" ht="37.5">
      <c r="A132" s="90" t="s">
        <v>118</v>
      </c>
      <c r="B132" s="107" t="s">
        <v>119</v>
      </c>
      <c r="C132" s="70"/>
      <c r="D132" s="103">
        <f>F132+H132</f>
        <v>44152090</v>
      </c>
      <c r="E132" s="103"/>
      <c r="F132" s="103">
        <v>0</v>
      </c>
      <c r="G132" s="103"/>
      <c r="H132" s="103">
        <f>[1]Конс.!C19+[1]Конс.!C20+[1]Конс.!C21+[1]Конс.!C26+[1]Конс.!C27+[1]Конс.!C28+[1]Конс.!C36+[1]Приб!C30</f>
        <v>44152090</v>
      </c>
      <c r="I132" s="108"/>
    </row>
    <row r="133" spans="1:9" ht="18.75">
      <c r="A133" s="90"/>
      <c r="B133" s="107"/>
      <c r="C133" s="70"/>
      <c r="D133" s="103"/>
      <c r="E133" s="103"/>
      <c r="F133" s="103"/>
      <c r="G133" s="103"/>
      <c r="H133" s="44"/>
      <c r="I133" s="44"/>
    </row>
    <row r="134" spans="1:9" s="42" customFormat="1" ht="18.75">
      <c r="A134" s="109"/>
      <c r="B134" s="109"/>
      <c r="C134" s="109"/>
      <c r="D134" s="110"/>
      <c r="E134" s="110"/>
      <c r="F134" s="110"/>
      <c r="G134" s="110"/>
      <c r="H134" s="111"/>
      <c r="I134" s="111"/>
    </row>
    <row r="135" spans="1:9" s="42" customFormat="1" ht="18.75">
      <c r="A135" s="112"/>
      <c r="B135" s="112"/>
      <c r="C135" s="112"/>
      <c r="D135" s="110"/>
      <c r="E135" s="110"/>
      <c r="F135" s="110" t="s">
        <v>120</v>
      </c>
      <c r="G135" s="110"/>
      <c r="H135" s="111"/>
      <c r="I135" s="111"/>
    </row>
    <row r="136" spans="1:9" s="42" customFormat="1" ht="18.75">
      <c r="A136" s="113" t="s">
        <v>121</v>
      </c>
      <c r="B136" s="113"/>
      <c r="C136" s="113"/>
      <c r="D136" s="113"/>
      <c r="E136" s="113"/>
      <c r="F136" s="100"/>
      <c r="G136" s="100"/>
      <c r="H136" s="98"/>
      <c r="I136" s="98"/>
    </row>
    <row r="137" spans="1:9" s="42" customFormat="1" ht="18.75">
      <c r="A137" s="99"/>
      <c r="B137" s="99"/>
      <c r="C137" s="99"/>
      <c r="D137" s="99"/>
      <c r="E137" s="99"/>
      <c r="F137" s="100"/>
      <c r="G137" s="100"/>
      <c r="H137" s="98"/>
      <c r="I137" s="98"/>
    </row>
    <row r="138" spans="1:9" s="42" customFormat="1" ht="18.75">
      <c r="A138" s="88" t="s">
        <v>40</v>
      </c>
      <c r="B138" s="88" t="s">
        <v>66</v>
      </c>
      <c r="C138" s="21" t="s">
        <v>122</v>
      </c>
      <c r="D138" s="21"/>
      <c r="E138" s="99"/>
      <c r="F138" s="100"/>
      <c r="G138" s="100"/>
      <c r="H138" s="98"/>
      <c r="I138" s="98"/>
    </row>
    <row r="139" spans="1:9" s="42" customFormat="1" ht="18.75">
      <c r="A139" s="70">
        <v>1</v>
      </c>
      <c r="B139" s="70">
        <v>2</v>
      </c>
      <c r="C139" s="114">
        <v>3</v>
      </c>
      <c r="D139" s="115"/>
      <c r="E139" s="99"/>
      <c r="F139" s="100"/>
      <c r="G139" s="100"/>
      <c r="H139" s="98"/>
      <c r="I139" s="98"/>
    </row>
    <row r="140" spans="1:9" s="42" customFormat="1" ht="37.5">
      <c r="A140" s="88" t="s">
        <v>104</v>
      </c>
      <c r="B140" s="107" t="s">
        <v>123</v>
      </c>
      <c r="C140" s="114"/>
      <c r="D140" s="115"/>
      <c r="E140" s="99"/>
      <c r="F140" s="100"/>
      <c r="G140" s="100"/>
      <c r="H140" s="98"/>
      <c r="I140" s="98"/>
    </row>
    <row r="141" spans="1:9" s="42" customFormat="1" ht="37.5">
      <c r="A141" s="88" t="s">
        <v>105</v>
      </c>
      <c r="B141" s="107" t="s">
        <v>124</v>
      </c>
      <c r="C141" s="114"/>
      <c r="D141" s="115"/>
      <c r="E141" s="99"/>
      <c r="F141" s="100"/>
      <c r="G141" s="100"/>
      <c r="H141" s="98"/>
      <c r="I141" s="98"/>
    </row>
    <row r="142" spans="1:9" s="42" customFormat="1" ht="18.75">
      <c r="A142" s="88" t="s">
        <v>125</v>
      </c>
      <c r="B142" s="107" t="s">
        <v>126</v>
      </c>
      <c r="C142" s="114"/>
      <c r="D142" s="115"/>
      <c r="E142" s="99"/>
      <c r="F142" s="100"/>
      <c r="G142" s="100"/>
      <c r="H142" s="98"/>
      <c r="I142" s="98"/>
    </row>
    <row r="143" spans="1:9" s="42" customFormat="1" ht="18.75">
      <c r="A143" s="88" t="s">
        <v>127</v>
      </c>
      <c r="B143" s="107" t="s">
        <v>128</v>
      </c>
      <c r="C143" s="114"/>
      <c r="D143" s="115"/>
      <c r="E143" s="99"/>
      <c r="F143" s="100"/>
      <c r="G143" s="100"/>
      <c r="H143" s="98"/>
      <c r="I143" s="98"/>
    </row>
    <row r="144" spans="1:9" s="42" customFormat="1" ht="18.75">
      <c r="A144" s="116"/>
      <c r="B144" s="117"/>
      <c r="C144" s="99"/>
      <c r="D144" s="99"/>
      <c r="E144" s="99"/>
      <c r="F144" s="100"/>
      <c r="G144" s="100"/>
      <c r="H144" s="98"/>
      <c r="I144" s="98"/>
    </row>
    <row r="145" spans="1:18" s="42" customFormat="1" ht="18.75">
      <c r="A145" s="99"/>
      <c r="B145" s="99"/>
      <c r="C145" s="99"/>
      <c r="D145" s="99"/>
      <c r="E145" s="99" t="s">
        <v>129</v>
      </c>
      <c r="F145" s="100"/>
      <c r="G145" s="100"/>
      <c r="H145" s="98"/>
      <c r="I145" s="98"/>
    </row>
    <row r="146" spans="1:18" s="42" customFormat="1" ht="18.75">
      <c r="A146" s="118" t="s">
        <v>130</v>
      </c>
      <c r="B146" s="118"/>
      <c r="C146" s="118"/>
      <c r="D146" s="118"/>
      <c r="E146" s="99"/>
      <c r="F146" s="100"/>
      <c r="G146" s="100"/>
      <c r="H146" s="98"/>
      <c r="I146" s="98"/>
    </row>
    <row r="147" spans="1:18" s="42" customFormat="1" ht="18.75">
      <c r="A147" s="88" t="s">
        <v>40</v>
      </c>
      <c r="B147" s="88" t="s">
        <v>66</v>
      </c>
      <c r="C147" s="21" t="s">
        <v>131</v>
      </c>
      <c r="D147" s="21"/>
      <c r="E147" s="100"/>
      <c r="F147" s="100"/>
      <c r="G147" s="100"/>
      <c r="H147" s="98"/>
      <c r="I147" s="98"/>
    </row>
    <row r="148" spans="1:18" s="42" customFormat="1" ht="18.75">
      <c r="A148" s="70">
        <v>1</v>
      </c>
      <c r="B148" s="70">
        <v>2</v>
      </c>
      <c r="C148" s="114">
        <v>3</v>
      </c>
      <c r="D148" s="115"/>
      <c r="E148" s="100"/>
      <c r="F148" s="100"/>
      <c r="G148" s="100"/>
      <c r="H148" s="98"/>
      <c r="I148" s="98"/>
    </row>
    <row r="149" spans="1:18" s="42" customFormat="1" ht="37.5">
      <c r="A149" s="88" t="s">
        <v>132</v>
      </c>
      <c r="B149" s="107" t="s">
        <v>123</v>
      </c>
      <c r="C149" s="114"/>
      <c r="D149" s="115"/>
      <c r="E149" s="100"/>
      <c r="F149" s="100"/>
      <c r="G149" s="100"/>
      <c r="H149" s="98"/>
      <c r="I149" s="98"/>
    </row>
    <row r="150" spans="1:18" s="42" customFormat="1" ht="131.25">
      <c r="A150" s="88" t="s">
        <v>133</v>
      </c>
      <c r="B150" s="107" t="s">
        <v>124</v>
      </c>
      <c r="C150" s="114"/>
      <c r="D150" s="115"/>
      <c r="E150" s="100"/>
      <c r="F150" s="100"/>
      <c r="G150" s="100"/>
      <c r="H150" s="98"/>
      <c r="I150" s="98"/>
    </row>
    <row r="151" spans="1:18" s="42" customFormat="1" ht="56.25">
      <c r="A151" s="88" t="s">
        <v>134</v>
      </c>
      <c r="B151" s="107" t="s">
        <v>126</v>
      </c>
      <c r="C151" s="114"/>
      <c r="D151" s="115"/>
      <c r="E151" s="100"/>
      <c r="F151" s="100"/>
      <c r="G151" s="100"/>
      <c r="H151" s="98"/>
      <c r="I151" s="98"/>
    </row>
    <row r="152" spans="1:18" s="42" customFormat="1" ht="18.75">
      <c r="A152" s="116"/>
      <c r="B152" s="116"/>
      <c r="C152" s="116"/>
      <c r="D152" s="100"/>
      <c r="E152" s="100"/>
      <c r="F152" s="100"/>
      <c r="G152" s="100"/>
      <c r="H152" s="98"/>
      <c r="I152" s="98"/>
    </row>
    <row r="153" spans="1:18" s="123" customFormat="1" ht="15">
      <c r="A153" s="119" t="s">
        <v>135</v>
      </c>
      <c r="B153" s="120"/>
      <c r="C153" s="121"/>
      <c r="D153" s="122" t="s">
        <v>136</v>
      </c>
      <c r="I153" s="124"/>
      <c r="J153" s="124"/>
      <c r="K153" s="124"/>
      <c r="L153" s="125"/>
      <c r="M153" s="126"/>
      <c r="N153" s="126"/>
      <c r="O153" s="127"/>
      <c r="P153" s="127"/>
      <c r="Q153" s="127"/>
      <c r="R153" s="127"/>
    </row>
    <row r="154" spans="1:18" s="123" customFormat="1" ht="15">
      <c r="A154" s="128"/>
      <c r="B154" s="129"/>
      <c r="C154" s="129"/>
      <c r="F154" s="129"/>
      <c r="G154" s="130"/>
      <c r="H154" s="122"/>
      <c r="I154" s="124"/>
      <c r="J154" s="124"/>
      <c r="K154" s="124"/>
      <c r="L154" s="125"/>
      <c r="M154" s="126"/>
      <c r="N154" s="126"/>
      <c r="O154" s="127"/>
      <c r="P154" s="127"/>
      <c r="Q154" s="127"/>
      <c r="R154" s="127"/>
    </row>
    <row r="156" spans="1:18" s="132" customFormat="1">
      <c r="A156" s="4" t="s">
        <v>137</v>
      </c>
      <c r="B156" s="3"/>
      <c r="C156" s="131"/>
      <c r="I156" s="131"/>
    </row>
    <row r="157" spans="1:18" s="132" customFormat="1">
      <c r="A157" s="4" t="s">
        <v>138</v>
      </c>
      <c r="B157" s="120"/>
      <c r="C157" s="121"/>
      <c r="D157" s="122" t="s">
        <v>139</v>
      </c>
      <c r="E157" s="133"/>
      <c r="I157" s="131"/>
    </row>
    <row r="158" spans="1:18" s="132" customFormat="1">
      <c r="A158" s="4"/>
      <c r="B158" s="3"/>
      <c r="C158" s="131"/>
      <c r="D158" s="134"/>
      <c r="I158" s="131"/>
    </row>
    <row r="159" spans="1:18" s="132" customFormat="1">
      <c r="A159" s="4"/>
      <c r="B159" s="3"/>
      <c r="C159" s="131"/>
      <c r="I159" s="131"/>
    </row>
    <row r="160" spans="1:18" s="132" customFormat="1">
      <c r="A160" s="4"/>
      <c r="B160" s="3"/>
      <c r="C160" s="131"/>
      <c r="I160" s="131"/>
    </row>
    <row r="161" spans="1:9" s="1" customFormat="1">
      <c r="A161" s="4" t="s">
        <v>140</v>
      </c>
      <c r="B161" s="3"/>
      <c r="C161" s="2"/>
      <c r="H161" s="132"/>
      <c r="I161" s="2"/>
    </row>
    <row r="162" spans="1:9" s="1" customFormat="1">
      <c r="A162" s="4"/>
      <c r="B162" s="3"/>
      <c r="C162" s="2"/>
      <c r="H162" s="132"/>
      <c r="I162" s="2"/>
    </row>
    <row r="163" spans="1:9" s="1" customFormat="1">
      <c r="A163" s="4" t="s">
        <v>141</v>
      </c>
      <c r="B163" s="3"/>
      <c r="C163" s="2"/>
      <c r="H163" s="132"/>
      <c r="I163" s="2"/>
    </row>
    <row r="164" spans="1:9" s="138" customFormat="1" ht="18.75">
      <c r="A164" s="135"/>
      <c r="B164" s="136"/>
      <c r="C164" s="137"/>
      <c r="H164" s="139"/>
      <c r="I164" s="137"/>
    </row>
    <row r="165" spans="1:9" s="138" customFormat="1" ht="18.75">
      <c r="A165" s="135" t="s">
        <v>143</v>
      </c>
      <c r="B165" s="136"/>
      <c r="C165" s="137"/>
      <c r="H165" s="139"/>
      <c r="I165" s="137"/>
    </row>
  </sheetData>
  <mergeCells count="354">
    <mergeCell ref="C151:D151"/>
    <mergeCell ref="C143:D143"/>
    <mergeCell ref="A146:D146"/>
    <mergeCell ref="C147:D147"/>
    <mergeCell ref="C148:D148"/>
    <mergeCell ref="C149:D149"/>
    <mergeCell ref="C150:D150"/>
    <mergeCell ref="A136:E136"/>
    <mergeCell ref="C138:D138"/>
    <mergeCell ref="C139:D139"/>
    <mergeCell ref="C140:D140"/>
    <mergeCell ref="C141:D141"/>
    <mergeCell ref="C142:D142"/>
    <mergeCell ref="A134:C134"/>
    <mergeCell ref="D134:E134"/>
    <mergeCell ref="F134:G134"/>
    <mergeCell ref="H134:I134"/>
    <mergeCell ref="A135:C135"/>
    <mergeCell ref="D135:E135"/>
    <mergeCell ref="F135:G135"/>
    <mergeCell ref="H135:I135"/>
    <mergeCell ref="D132:E132"/>
    <mergeCell ref="F132:G132"/>
    <mergeCell ref="H132:I132"/>
    <mergeCell ref="D133:E133"/>
    <mergeCell ref="F133:G133"/>
    <mergeCell ref="H133:I133"/>
    <mergeCell ref="D130:E130"/>
    <mergeCell ref="F130:G130"/>
    <mergeCell ref="H130:I130"/>
    <mergeCell ref="D131:E131"/>
    <mergeCell ref="F131:G131"/>
    <mergeCell ref="H131:I131"/>
    <mergeCell ref="F127:G127"/>
    <mergeCell ref="H127:I127"/>
    <mergeCell ref="D128:E128"/>
    <mergeCell ref="F128:G128"/>
    <mergeCell ref="H128:I128"/>
    <mergeCell ref="D129:E129"/>
    <mergeCell ref="F129:G129"/>
    <mergeCell ref="H129:I129"/>
    <mergeCell ref="F79:F80"/>
    <mergeCell ref="G79:G80"/>
    <mergeCell ref="H79:I79"/>
    <mergeCell ref="A123:D123"/>
    <mergeCell ref="A125:A127"/>
    <mergeCell ref="B125:B127"/>
    <mergeCell ref="C125:C127"/>
    <mergeCell ref="D125:I125"/>
    <mergeCell ref="D126:E127"/>
    <mergeCell ref="F126:I126"/>
    <mergeCell ref="A75:C75"/>
    <mergeCell ref="D75:E75"/>
    <mergeCell ref="A76:D76"/>
    <mergeCell ref="A77:A80"/>
    <mergeCell ref="B77:B80"/>
    <mergeCell ref="C77:C80"/>
    <mergeCell ref="D77:I77"/>
    <mergeCell ref="D78:D80"/>
    <mergeCell ref="E78:H78"/>
    <mergeCell ref="E79:E80"/>
    <mergeCell ref="A72:C72"/>
    <mergeCell ref="D72:E72"/>
    <mergeCell ref="A73:C73"/>
    <mergeCell ref="D73:E73"/>
    <mergeCell ref="A74:C74"/>
    <mergeCell ref="D74:E74"/>
    <mergeCell ref="A69:C69"/>
    <mergeCell ref="D69:E69"/>
    <mergeCell ref="A70:C70"/>
    <mergeCell ref="D70:E70"/>
    <mergeCell ref="A71:C71"/>
    <mergeCell ref="D71:E71"/>
    <mergeCell ref="D63:E63"/>
    <mergeCell ref="D64:E64"/>
    <mergeCell ref="D65:E65"/>
    <mergeCell ref="D66:E66"/>
    <mergeCell ref="D67:E67"/>
    <mergeCell ref="A68:C68"/>
    <mergeCell ref="D68:E68"/>
    <mergeCell ref="D58:E58"/>
    <mergeCell ref="D59:E59"/>
    <mergeCell ref="D60:E60"/>
    <mergeCell ref="A61:C61"/>
    <mergeCell ref="D61:E61"/>
    <mergeCell ref="A62:C62"/>
    <mergeCell ref="D62:E62"/>
    <mergeCell ref="D52:E52"/>
    <mergeCell ref="D53:E53"/>
    <mergeCell ref="D54:E54"/>
    <mergeCell ref="D55:E55"/>
    <mergeCell ref="D56:E56"/>
    <mergeCell ref="D57:E57"/>
    <mergeCell ref="A47:C47"/>
    <mergeCell ref="D47:E47"/>
    <mergeCell ref="D48:E48"/>
    <mergeCell ref="D49:E49"/>
    <mergeCell ref="D50:E50"/>
    <mergeCell ref="A51:C51"/>
    <mergeCell ref="D51:E51"/>
    <mergeCell ref="A41:A42"/>
    <mergeCell ref="C41:D41"/>
    <mergeCell ref="E41:F41"/>
    <mergeCell ref="C42:D42"/>
    <mergeCell ref="A44:D44"/>
    <mergeCell ref="A46:C46"/>
    <mergeCell ref="D46:E46"/>
    <mergeCell ref="A37:A39"/>
    <mergeCell ref="B37:B38"/>
    <mergeCell ref="C37:H37"/>
    <mergeCell ref="C38:D38"/>
    <mergeCell ref="E38:F38"/>
    <mergeCell ref="G38:H38"/>
    <mergeCell ref="C39:D39"/>
    <mergeCell ref="E39:F39"/>
    <mergeCell ref="G39:H39"/>
    <mergeCell ref="GZ35:HH35"/>
    <mergeCell ref="HI35:HQ35"/>
    <mergeCell ref="HR35:HZ35"/>
    <mergeCell ref="IA35:II35"/>
    <mergeCell ref="IJ35:IR35"/>
    <mergeCell ref="IS35:IV35"/>
    <mergeCell ref="EX35:FF35"/>
    <mergeCell ref="FG35:FO35"/>
    <mergeCell ref="FP35:FX35"/>
    <mergeCell ref="FY35:GG35"/>
    <mergeCell ref="GH35:GP35"/>
    <mergeCell ref="GQ35:GY35"/>
    <mergeCell ref="CV35:DD35"/>
    <mergeCell ref="DE35:DM35"/>
    <mergeCell ref="DN35:DV35"/>
    <mergeCell ref="DW35:EE35"/>
    <mergeCell ref="EF35:EN35"/>
    <mergeCell ref="EO35:EW35"/>
    <mergeCell ref="AT35:BB35"/>
    <mergeCell ref="BC35:BK35"/>
    <mergeCell ref="BL35:BT35"/>
    <mergeCell ref="BU35:CC35"/>
    <mergeCell ref="CD35:CL35"/>
    <mergeCell ref="CM35:CU35"/>
    <mergeCell ref="HI34:HQ34"/>
    <mergeCell ref="HR34:HZ34"/>
    <mergeCell ref="IA34:II34"/>
    <mergeCell ref="IJ34:IR34"/>
    <mergeCell ref="IS34:IV34"/>
    <mergeCell ref="A35:I35"/>
    <mergeCell ref="J35:R35"/>
    <mergeCell ref="S35:AA35"/>
    <mergeCell ref="AB35:AJ35"/>
    <mergeCell ref="AK35:AS35"/>
    <mergeCell ref="FG34:FO34"/>
    <mergeCell ref="FP34:FX34"/>
    <mergeCell ref="FY34:GG34"/>
    <mergeCell ref="GH34:GP34"/>
    <mergeCell ref="GQ34:GY34"/>
    <mergeCell ref="GZ34:HH34"/>
    <mergeCell ref="DE34:DM34"/>
    <mergeCell ref="DN34:DV34"/>
    <mergeCell ref="DW34:EE34"/>
    <mergeCell ref="EF34:EN34"/>
    <mergeCell ref="EO34:EW34"/>
    <mergeCell ref="EX34:FF34"/>
    <mergeCell ref="BC34:BK34"/>
    <mergeCell ref="BL34:BT34"/>
    <mergeCell ref="BU34:CC34"/>
    <mergeCell ref="CD34:CL34"/>
    <mergeCell ref="CM34:CU34"/>
    <mergeCell ref="CV34:DD34"/>
    <mergeCell ref="A34:I34"/>
    <mergeCell ref="J34:R34"/>
    <mergeCell ref="S34:AA34"/>
    <mergeCell ref="AB34:AJ34"/>
    <mergeCell ref="AK34:AS34"/>
    <mergeCell ref="AT34:BB34"/>
    <mergeCell ref="GZ33:HH33"/>
    <mergeCell ref="HI33:HQ33"/>
    <mergeCell ref="HR33:HZ33"/>
    <mergeCell ref="IA33:II33"/>
    <mergeCell ref="IJ33:IR33"/>
    <mergeCell ref="IS33:IV33"/>
    <mergeCell ref="EX33:FF33"/>
    <mergeCell ref="FG33:FO33"/>
    <mergeCell ref="FP33:FX33"/>
    <mergeCell ref="FY33:GG33"/>
    <mergeCell ref="GH33:GP33"/>
    <mergeCell ref="GQ33:GY33"/>
    <mergeCell ref="CV33:DD33"/>
    <mergeCell ref="DE33:DM33"/>
    <mergeCell ref="DN33:DV33"/>
    <mergeCell ref="DW33:EE33"/>
    <mergeCell ref="EF33:EN33"/>
    <mergeCell ref="EO33:EW33"/>
    <mergeCell ref="AT33:BB33"/>
    <mergeCell ref="BC33:BK33"/>
    <mergeCell ref="BL33:BT33"/>
    <mergeCell ref="BU33:CC33"/>
    <mergeCell ref="CD33:CL33"/>
    <mergeCell ref="CM33:CU33"/>
    <mergeCell ref="HI32:HQ32"/>
    <mergeCell ref="HR32:HZ32"/>
    <mergeCell ref="IA32:II32"/>
    <mergeCell ref="IJ32:IR32"/>
    <mergeCell ref="IS32:IV32"/>
    <mergeCell ref="A33:I33"/>
    <mergeCell ref="J33:R33"/>
    <mergeCell ref="S33:AA33"/>
    <mergeCell ref="AB33:AJ33"/>
    <mergeCell ref="AK33:AS33"/>
    <mergeCell ref="FG32:FO32"/>
    <mergeCell ref="FP32:FX32"/>
    <mergeCell ref="FY32:GG32"/>
    <mergeCell ref="GH32:GP32"/>
    <mergeCell ref="GQ32:GY32"/>
    <mergeCell ref="GZ32:HH32"/>
    <mergeCell ref="DE32:DM32"/>
    <mergeCell ref="DN32:DV32"/>
    <mergeCell ref="DW32:EE32"/>
    <mergeCell ref="EF32:EN32"/>
    <mergeCell ref="EO32:EW32"/>
    <mergeCell ref="EX32:FF32"/>
    <mergeCell ref="BC32:BK32"/>
    <mergeCell ref="BL32:BT32"/>
    <mergeCell ref="BU32:CC32"/>
    <mergeCell ref="CD32:CL32"/>
    <mergeCell ref="CM32:CU32"/>
    <mergeCell ref="CV32:DD32"/>
    <mergeCell ref="A32:I32"/>
    <mergeCell ref="J32:R32"/>
    <mergeCell ref="S32:AA32"/>
    <mergeCell ref="AB32:AJ32"/>
    <mergeCell ref="AK32:AS32"/>
    <mergeCell ref="AT32:BB32"/>
    <mergeCell ref="GZ31:HH31"/>
    <mergeCell ref="HI31:HQ31"/>
    <mergeCell ref="HR31:HZ31"/>
    <mergeCell ref="IA31:II31"/>
    <mergeCell ref="IJ31:IR31"/>
    <mergeCell ref="IS31:IV31"/>
    <mergeCell ref="EX31:FF31"/>
    <mergeCell ref="FG31:FO31"/>
    <mergeCell ref="FP31:FX31"/>
    <mergeCell ref="FY31:GG31"/>
    <mergeCell ref="GH31:GP31"/>
    <mergeCell ref="GQ31:GY31"/>
    <mergeCell ref="CV31:DD31"/>
    <mergeCell ref="DE31:DM31"/>
    <mergeCell ref="DN31:DV31"/>
    <mergeCell ref="DW31:EE31"/>
    <mergeCell ref="EF31:EN31"/>
    <mergeCell ref="EO31:EW31"/>
    <mergeCell ref="AT31:BB31"/>
    <mergeCell ref="BC31:BK31"/>
    <mergeCell ref="BL31:BT31"/>
    <mergeCell ref="BU31:CC31"/>
    <mergeCell ref="CD31:CL31"/>
    <mergeCell ref="CM31:CU31"/>
    <mergeCell ref="HI30:HQ30"/>
    <mergeCell ref="HR30:HZ30"/>
    <mergeCell ref="IA30:II30"/>
    <mergeCell ref="IJ30:IR30"/>
    <mergeCell ref="IS30:IV30"/>
    <mergeCell ref="A31:I31"/>
    <mergeCell ref="J31:R31"/>
    <mergeCell ref="S31:AA31"/>
    <mergeCell ref="AB31:AJ31"/>
    <mergeCell ref="AK31:AS31"/>
    <mergeCell ref="FG30:FO30"/>
    <mergeCell ref="FP30:FX30"/>
    <mergeCell ref="FY30:GG30"/>
    <mergeCell ref="GH30:GP30"/>
    <mergeCell ref="GQ30:GY30"/>
    <mergeCell ref="GZ30:HH30"/>
    <mergeCell ref="DE30:DM30"/>
    <mergeCell ref="DN30:DV30"/>
    <mergeCell ref="DW30:EE30"/>
    <mergeCell ref="EF30:EN30"/>
    <mergeCell ref="EO30:EW30"/>
    <mergeCell ref="EX30:FF30"/>
    <mergeCell ref="BC30:BK30"/>
    <mergeCell ref="BL30:BT30"/>
    <mergeCell ref="BU30:CC30"/>
    <mergeCell ref="CD30:CL30"/>
    <mergeCell ref="CM30:CU30"/>
    <mergeCell ref="CV30:DD30"/>
    <mergeCell ref="A30:I30"/>
    <mergeCell ref="J30:R30"/>
    <mergeCell ref="S30:AA30"/>
    <mergeCell ref="AB30:AJ30"/>
    <mergeCell ref="AK30:AS30"/>
    <mergeCell ref="AT30:BB30"/>
    <mergeCell ref="GZ29:HH29"/>
    <mergeCell ref="HI29:HQ29"/>
    <mergeCell ref="HR29:HZ29"/>
    <mergeCell ref="IA29:II29"/>
    <mergeCell ref="IJ29:IR29"/>
    <mergeCell ref="IS29:IV29"/>
    <mergeCell ref="EX29:FF29"/>
    <mergeCell ref="FG29:FO29"/>
    <mergeCell ref="FP29:FX29"/>
    <mergeCell ref="FY29:GG29"/>
    <mergeCell ref="GH29:GP29"/>
    <mergeCell ref="GQ29:GY29"/>
    <mergeCell ref="CV29:DD29"/>
    <mergeCell ref="DE29:DM29"/>
    <mergeCell ref="DN29:DV29"/>
    <mergeCell ref="DW29:EE29"/>
    <mergeCell ref="EF29:EN29"/>
    <mergeCell ref="EO29:EW29"/>
    <mergeCell ref="AT29:BB29"/>
    <mergeCell ref="BC29:BK29"/>
    <mergeCell ref="BL29:BT29"/>
    <mergeCell ref="BU29:CC29"/>
    <mergeCell ref="CD29:CL29"/>
    <mergeCell ref="CM29:CU29"/>
    <mergeCell ref="HI28:HQ28"/>
    <mergeCell ref="HR28:HZ28"/>
    <mergeCell ref="IA28:II28"/>
    <mergeCell ref="IJ28:IR28"/>
    <mergeCell ref="IS28:IV28"/>
    <mergeCell ref="A29:I29"/>
    <mergeCell ref="J29:R29"/>
    <mergeCell ref="S29:AA29"/>
    <mergeCell ref="AB29:AJ29"/>
    <mergeCell ref="AK29:AS29"/>
    <mergeCell ref="FG28:FO28"/>
    <mergeCell ref="FP28:FX28"/>
    <mergeCell ref="FY28:GG28"/>
    <mergeCell ref="GH28:GP28"/>
    <mergeCell ref="GQ28:GY28"/>
    <mergeCell ref="GZ28:HH28"/>
    <mergeCell ref="DE28:DM28"/>
    <mergeCell ref="DN28:DV28"/>
    <mergeCell ref="DW28:EE28"/>
    <mergeCell ref="EF28:EN28"/>
    <mergeCell ref="EO28:EW28"/>
    <mergeCell ref="EX28:FF28"/>
    <mergeCell ref="BC28:BK28"/>
    <mergeCell ref="BL28:BT28"/>
    <mergeCell ref="BU28:CC28"/>
    <mergeCell ref="CD28:CL28"/>
    <mergeCell ref="CM28:CU28"/>
    <mergeCell ref="CV28:DD28"/>
    <mergeCell ref="A28:I28"/>
    <mergeCell ref="J28:R28"/>
    <mergeCell ref="S28:AA28"/>
    <mergeCell ref="AB28:AJ28"/>
    <mergeCell ref="AK28:AS28"/>
    <mergeCell ref="AT28:BB28"/>
    <mergeCell ref="A11:D11"/>
    <mergeCell ref="B17:D17"/>
    <mergeCell ref="A21:C21"/>
    <mergeCell ref="C23:D23"/>
    <mergeCell ref="C24:F24"/>
    <mergeCell ref="A26:I26"/>
  </mergeCells>
  <pageMargins left="0.70866141732283472" right="0.70866141732283472" top="0.74803149606299213" bottom="0.74803149606299213" header="0.31496062992125984" footer="0.31496062992125984"/>
  <pageSetup paperSize="9" scale="46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OEM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Alekseeva</dc:creator>
  <cp:lastModifiedBy>Alekseeva</cp:lastModifiedBy>
  <cp:lastPrinted>2016-01-12T06:27:03Z</cp:lastPrinted>
  <dcterms:created xsi:type="dcterms:W3CDTF">2016-01-12T06:25:35Z</dcterms:created>
  <dcterms:modified xsi:type="dcterms:W3CDTF">2016-01-12T06:29:08Z</dcterms:modified>
</cp:coreProperties>
</file>